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08"/>
  <workbookPr defaultThemeVersion="166925"/>
  <mc:AlternateContent xmlns:mc="http://schemas.openxmlformats.org/markup-compatibility/2006">
    <mc:Choice Requires="x15">
      <x15ac:absPath xmlns:x15ac="http://schemas.microsoft.com/office/spreadsheetml/2010/11/ac" url="https://ousa-my.sharepoint.com/personal/president_ousa_org_nz/Documents/"/>
    </mc:Choice>
  </mc:AlternateContent>
  <xr:revisionPtr revIDLastSave="21" documentId="8_{4F1D36DB-6203-4620-8339-81C75F272B14}" xr6:coauthVersionLast="47" xr6:coauthVersionMax="47" xr10:uidLastSave="{9E9186E6-9FA4-4E80-9F92-1797BE166B61}"/>
  <bookViews>
    <workbookView xWindow="0" yWindow="760" windowWidth="29400" windowHeight="18360" firstSheet="47" activeTab="46" xr2:uid="{00000000-000D-0000-FFFF-FFFF00000000}"/>
  </bookViews>
  <sheets>
    <sheet name="Jan 8 - 14" sheetId="2" r:id="rId1"/>
    <sheet name="Jan 15- 21" sheetId="4" r:id="rId2"/>
    <sheet name="Jan 22 - 28" sheetId="5" r:id="rId3"/>
    <sheet name="Jan 29 - Feb 4" sheetId="6" r:id="rId4"/>
    <sheet name="Feb 5 - 11" sheetId="7" r:id="rId5"/>
    <sheet name="Feb 12 -18" sheetId="8" r:id="rId6"/>
    <sheet name="Feb 19 - 25" sheetId="9" r:id="rId7"/>
    <sheet name="Feb 26 - Mar 3" sheetId="10" r:id="rId8"/>
    <sheet name="Mar 4 - 10" sheetId="12" r:id="rId9"/>
    <sheet name="Mar 11 - 17" sheetId="11" r:id="rId10"/>
    <sheet name="Mar 18 - 24" sheetId="14" r:id="rId11"/>
    <sheet name="Mar 25 - 31" sheetId="15" r:id="rId12"/>
    <sheet name="April 1 - 7" sheetId="16" r:id="rId13"/>
    <sheet name="April 8 - 14" sheetId="17" r:id="rId14"/>
    <sheet name="April 15 - 21" sheetId="18" r:id="rId15"/>
    <sheet name="April 22 - 28" sheetId="19" r:id="rId16"/>
    <sheet name="April 29 - May 5" sheetId="21" r:id="rId17"/>
    <sheet name="May 6 - 12" sheetId="22" r:id="rId18"/>
    <sheet name="May 13 - 19" sheetId="23" r:id="rId19"/>
    <sheet name="May 20 - 26" sheetId="24" r:id="rId20"/>
    <sheet name="May 27 - June 2" sheetId="25" r:id="rId21"/>
    <sheet name="June 3 - 9" sheetId="26" r:id="rId22"/>
    <sheet name="June 10 - 16" sheetId="28" r:id="rId23"/>
    <sheet name="June 17 - 23" sheetId="27" r:id="rId24"/>
    <sheet name="June 24 - 30" sheetId="29" r:id="rId25"/>
    <sheet name="July 1 - 7" sheetId="30" r:id="rId26"/>
    <sheet name="July 8 - 14" sheetId="31" r:id="rId27"/>
    <sheet name="July 15 - 21" sheetId="32" r:id="rId28"/>
    <sheet name="July 22 - 28" sheetId="33" r:id="rId29"/>
    <sheet name="July 29 - August 4" sheetId="34" r:id="rId30"/>
    <sheet name="August 5 - 11" sheetId="35" r:id="rId31"/>
    <sheet name="August 12 - 18" sheetId="36" r:id="rId32"/>
    <sheet name="August 19 - 25" sheetId="37" r:id="rId33"/>
    <sheet name="August 26 - September 1" sheetId="38" r:id="rId34"/>
    <sheet name="September 2 - 8" sheetId="39" r:id="rId35"/>
    <sheet name="September 9 - 15" sheetId="40" r:id="rId36"/>
    <sheet name="September 16 - 22" sheetId="41" r:id="rId37"/>
    <sheet name="September 23 - 29" sheetId="42" r:id="rId38"/>
    <sheet name="September 30 - October 6" sheetId="43" r:id="rId39"/>
    <sheet name="October 7 - 13" sheetId="45" r:id="rId40"/>
    <sheet name="October 14 - 20" sheetId="46" r:id="rId41"/>
    <sheet name="October 21 - 27" sheetId="47" r:id="rId42"/>
    <sheet name="October 28 - November 3" sheetId="48" r:id="rId43"/>
    <sheet name="November 4 - 10" sheetId="49" r:id="rId44"/>
    <sheet name="November 11 - 17" sheetId="50" r:id="rId45"/>
    <sheet name="November 18 - 24" sheetId="51" r:id="rId46"/>
    <sheet name="Sheet1" sheetId="52" r:id="rId47"/>
    <sheet name="Template" sheetId="1" r:id="rId48"/>
    <sheet name="Averages" sheetId="3" r:id="rId49"/>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3" l="1"/>
  <c r="F4" i="3"/>
  <c r="E4" i="3"/>
  <c r="K50" i="51"/>
  <c r="E50" i="51"/>
  <c r="K40" i="51"/>
  <c r="E40" i="51"/>
  <c r="E30" i="51"/>
  <c r="K20" i="51"/>
  <c r="E20" i="51"/>
  <c r="K10" i="51"/>
  <c r="E10" i="51"/>
  <c r="K30" i="50"/>
  <c r="K30" i="49"/>
  <c r="F9" i="3"/>
  <c r="F5" i="3"/>
  <c r="E50" i="50"/>
  <c r="K50" i="50"/>
  <c r="F11" i="3" s="1"/>
  <c r="E40" i="50"/>
  <c r="K40" i="50"/>
  <c r="F10" i="3" s="1"/>
  <c r="E30" i="50"/>
  <c r="B4" i="3" s="1"/>
  <c r="E20" i="50"/>
  <c r="B3" i="3" s="1"/>
  <c r="K20" i="50"/>
  <c r="F8" i="3" s="1"/>
  <c r="E10" i="50"/>
  <c r="K10" i="50"/>
  <c r="C5" i="3"/>
  <c r="K50" i="49"/>
  <c r="E50" i="49"/>
  <c r="K40" i="49"/>
  <c r="E40" i="49"/>
  <c r="E30" i="49"/>
  <c r="K20" i="49"/>
  <c r="E20" i="49"/>
  <c r="K10" i="49"/>
  <c r="E10" i="49"/>
  <c r="K30" i="48"/>
  <c r="E11" i="3"/>
  <c r="E10" i="3"/>
  <c r="E9" i="3"/>
  <c r="E8" i="3"/>
  <c r="D11" i="3"/>
  <c r="D10" i="3"/>
  <c r="D9" i="3"/>
  <c r="D8" i="3"/>
  <c r="C9" i="3"/>
  <c r="C8" i="3"/>
  <c r="K50" i="48"/>
  <c r="E50" i="48"/>
  <c r="F6" i="3" s="1"/>
  <c r="K40" i="48"/>
  <c r="E40" i="48"/>
  <c r="E30" i="48"/>
  <c r="K20" i="48"/>
  <c r="E20" i="48"/>
  <c r="K10" i="48"/>
  <c r="E10" i="48"/>
  <c r="F2" i="3" s="1"/>
  <c r="K30" i="47"/>
  <c r="K50" i="47"/>
  <c r="E50" i="47"/>
  <c r="K40" i="47"/>
  <c r="E40" i="47"/>
  <c r="E30" i="47"/>
  <c r="K20" i="47"/>
  <c r="E20" i="47"/>
  <c r="K10" i="47"/>
  <c r="E10" i="47"/>
  <c r="K30" i="46"/>
  <c r="K50" i="46"/>
  <c r="E50" i="46"/>
  <c r="K40" i="46"/>
  <c r="E40" i="46"/>
  <c r="E30" i="46"/>
  <c r="K20" i="46"/>
  <c r="E20" i="46"/>
  <c r="K10" i="46"/>
  <c r="E10" i="46"/>
  <c r="K30" i="45"/>
  <c r="E50" i="45"/>
  <c r="K50" i="45"/>
  <c r="E40" i="45"/>
  <c r="K40" i="45"/>
  <c r="E30" i="45"/>
  <c r="E20" i="45"/>
  <c r="K20" i="45"/>
  <c r="E10" i="45"/>
  <c r="K10" i="45"/>
  <c r="K30" i="43"/>
  <c r="K50" i="43"/>
  <c r="E50" i="43"/>
  <c r="K40" i="43"/>
  <c r="E40" i="43"/>
  <c r="E30" i="43"/>
  <c r="K20" i="43"/>
  <c r="E20" i="43"/>
  <c r="K10" i="43"/>
  <c r="E10" i="43"/>
  <c r="K30" i="42"/>
  <c r="K50" i="42"/>
  <c r="E50" i="42"/>
  <c r="K40" i="42"/>
  <c r="E40" i="42"/>
  <c r="E30" i="42"/>
  <c r="K20" i="42"/>
  <c r="E20" i="42"/>
  <c r="K10" i="42"/>
  <c r="E10" i="42"/>
  <c r="K30" i="41"/>
  <c r="K50" i="41"/>
  <c r="E50" i="41"/>
  <c r="K40" i="41"/>
  <c r="E40" i="41"/>
  <c r="E30" i="41"/>
  <c r="K20" i="41"/>
  <c r="E20" i="41"/>
  <c r="K10" i="41"/>
  <c r="E10" i="41"/>
  <c r="K30" i="40"/>
  <c r="E3" i="3"/>
  <c r="E5" i="3"/>
  <c r="E6" i="3"/>
  <c r="K30" i="39"/>
  <c r="E2" i="3"/>
  <c r="E50" i="40"/>
  <c r="K50" i="40"/>
  <c r="E40" i="40"/>
  <c r="K40" i="40"/>
  <c r="E30" i="40"/>
  <c r="E20" i="40"/>
  <c r="K20" i="40"/>
  <c r="E10" i="40"/>
  <c r="K10" i="40"/>
  <c r="E50" i="39"/>
  <c r="K50" i="39"/>
  <c r="E40" i="39"/>
  <c r="K40" i="39"/>
  <c r="E30" i="39"/>
  <c r="E20" i="39"/>
  <c r="K20" i="39"/>
  <c r="E10" i="39"/>
  <c r="K10" i="39"/>
  <c r="K30" i="38"/>
  <c r="E7" i="3"/>
  <c r="K50" i="38"/>
  <c r="E50" i="38"/>
  <c r="K40" i="38"/>
  <c r="E40" i="38"/>
  <c r="E30" i="38"/>
  <c r="K20" i="38"/>
  <c r="E20" i="38"/>
  <c r="K10" i="38"/>
  <c r="E10" i="38"/>
  <c r="K30" i="37"/>
  <c r="K50" i="37"/>
  <c r="E50" i="37"/>
  <c r="K40" i="37"/>
  <c r="E40" i="37"/>
  <c r="E30" i="37"/>
  <c r="K20" i="37"/>
  <c r="E20" i="37"/>
  <c r="K10" i="37"/>
  <c r="E10" i="37"/>
  <c r="K50" i="36"/>
  <c r="E50" i="36"/>
  <c r="K40" i="36"/>
  <c r="E40" i="36"/>
  <c r="E30" i="36"/>
  <c r="K20" i="36"/>
  <c r="E20" i="36"/>
  <c r="K10" i="36"/>
  <c r="E10" i="36"/>
  <c r="E50" i="35"/>
  <c r="K50" i="35"/>
  <c r="E40" i="35"/>
  <c r="K40" i="35"/>
  <c r="E30" i="35"/>
  <c r="E20" i="35"/>
  <c r="K20" i="35"/>
  <c r="E10" i="35"/>
  <c r="K10" i="35"/>
  <c r="K30" i="34"/>
  <c r="K50" i="34"/>
  <c r="E50" i="34"/>
  <c r="K40" i="34"/>
  <c r="E40" i="34"/>
  <c r="E30" i="34"/>
  <c r="K20" i="34"/>
  <c r="E20" i="34"/>
  <c r="K10" i="34"/>
  <c r="E10" i="34"/>
  <c r="K30" i="32"/>
  <c r="K30" i="31"/>
  <c r="K30" i="30"/>
  <c r="K30" i="29"/>
  <c r="K30" i="33"/>
  <c r="K50" i="33"/>
  <c r="E50" i="33"/>
  <c r="K40" i="33"/>
  <c r="E40" i="33"/>
  <c r="E30" i="33"/>
  <c r="K20" i="33"/>
  <c r="E20" i="33"/>
  <c r="K10" i="33"/>
  <c r="E10" i="33"/>
  <c r="C7" i="3"/>
  <c r="D7" i="3"/>
  <c r="D6" i="3"/>
  <c r="K50" i="32"/>
  <c r="E50" i="32"/>
  <c r="K40" i="32"/>
  <c r="E40" i="32"/>
  <c r="E30" i="32"/>
  <c r="K20" i="32"/>
  <c r="E20" i="32"/>
  <c r="K10" i="32"/>
  <c r="E10" i="32"/>
  <c r="E50" i="31"/>
  <c r="K50" i="31"/>
  <c r="E40" i="31"/>
  <c r="K40" i="31"/>
  <c r="E30" i="31"/>
  <c r="E20" i="31"/>
  <c r="K20" i="31"/>
  <c r="E10" i="31"/>
  <c r="K10" i="31"/>
  <c r="E50" i="29"/>
  <c r="D5" i="3"/>
  <c r="D2" i="3"/>
  <c r="E50" i="30"/>
  <c r="K50" i="30"/>
  <c r="E40" i="30"/>
  <c r="K40" i="30"/>
  <c r="E30" i="30"/>
  <c r="E20" i="30"/>
  <c r="K20" i="30"/>
  <c r="E10" i="30"/>
  <c r="K10" i="30"/>
  <c r="D3" i="3"/>
  <c r="K50" i="29"/>
  <c r="E40" i="29"/>
  <c r="K40" i="29"/>
  <c r="E30" i="29"/>
  <c r="E20" i="29"/>
  <c r="K20" i="29"/>
  <c r="E10" i="29"/>
  <c r="K10" i="29"/>
  <c r="E20" i="27"/>
  <c r="K30" i="27"/>
  <c r="K30" i="28"/>
  <c r="E10" i="26"/>
  <c r="K30" i="26"/>
  <c r="K30" i="25"/>
  <c r="K50" i="28"/>
  <c r="E50" i="28"/>
  <c r="K40" i="28"/>
  <c r="E40" i="28"/>
  <c r="E30" i="28"/>
  <c r="K20" i="28"/>
  <c r="E20" i="28"/>
  <c r="K10" i="28"/>
  <c r="E10" i="28"/>
  <c r="K50" i="27"/>
  <c r="E50" i="27"/>
  <c r="K40" i="27"/>
  <c r="E40" i="27"/>
  <c r="E30" i="27"/>
  <c r="D4" i="3" s="1"/>
  <c r="K20" i="27"/>
  <c r="K10" i="27"/>
  <c r="E10" i="27"/>
  <c r="K50" i="26"/>
  <c r="E50" i="26"/>
  <c r="K40" i="26"/>
  <c r="E40" i="26"/>
  <c r="E30" i="26"/>
  <c r="K20" i="26"/>
  <c r="E20" i="26"/>
  <c r="K10" i="26"/>
  <c r="K50" i="25"/>
  <c r="E50" i="25"/>
  <c r="K40" i="25"/>
  <c r="E40" i="25"/>
  <c r="E30" i="25"/>
  <c r="K20" i="25"/>
  <c r="E20" i="25"/>
  <c r="K10" i="25"/>
  <c r="E10" i="25"/>
  <c r="E20" i="24"/>
  <c r="K20" i="23"/>
  <c r="K30" i="24"/>
  <c r="K50" i="24"/>
  <c r="E50" i="24"/>
  <c r="K40" i="24"/>
  <c r="E40" i="24"/>
  <c r="E30" i="24"/>
  <c r="K20" i="24"/>
  <c r="K10" i="24"/>
  <c r="E10" i="24"/>
  <c r="C2" i="3"/>
  <c r="K30" i="22"/>
  <c r="E10" i="22"/>
  <c r="E50" i="23"/>
  <c r="K50" i="23"/>
  <c r="E40" i="23"/>
  <c r="K40" i="23"/>
  <c r="E30" i="23"/>
  <c r="E20" i="23"/>
  <c r="E10" i="23"/>
  <c r="K10" i="23"/>
  <c r="K30" i="21"/>
  <c r="E50" i="22"/>
  <c r="K50" i="22"/>
  <c r="E40" i="22"/>
  <c r="K40" i="22"/>
  <c r="E30" i="22"/>
  <c r="E20" i="22"/>
  <c r="K20" i="22"/>
  <c r="K10" i="22"/>
  <c r="K30" i="19"/>
  <c r="E50" i="21"/>
  <c r="K50" i="21"/>
  <c r="E40" i="21"/>
  <c r="K40" i="21"/>
  <c r="E30" i="21"/>
  <c r="E20" i="21"/>
  <c r="K20" i="21"/>
  <c r="E10" i="21"/>
  <c r="K10" i="21"/>
  <c r="E20" i="19"/>
  <c r="K30" i="18"/>
  <c r="K50" i="19"/>
  <c r="E50" i="19"/>
  <c r="K40" i="19"/>
  <c r="E40" i="19"/>
  <c r="E30" i="19"/>
  <c r="K20" i="19"/>
  <c r="K10" i="19"/>
  <c r="E10" i="19"/>
  <c r="K50" i="18"/>
  <c r="E50" i="18"/>
  <c r="K40" i="18"/>
  <c r="E40" i="18"/>
  <c r="E30" i="18"/>
  <c r="K20" i="18"/>
  <c r="E20" i="18"/>
  <c r="K10" i="18"/>
  <c r="E10" i="18"/>
  <c r="E20" i="17"/>
  <c r="K30" i="11"/>
  <c r="K30" i="14"/>
  <c r="K30" i="15"/>
  <c r="K30" i="17"/>
  <c r="K30" i="16"/>
  <c r="D2" i="14"/>
  <c r="K50" i="17"/>
  <c r="E50" i="17"/>
  <c r="K40" i="17"/>
  <c r="E40" i="17"/>
  <c r="E30" i="17"/>
  <c r="K20" i="17"/>
  <c r="K10" i="17"/>
  <c r="E10" i="17"/>
  <c r="K50" i="16"/>
  <c r="E50" i="16"/>
  <c r="K40" i="16"/>
  <c r="E40" i="16"/>
  <c r="E30" i="16"/>
  <c r="K20" i="16"/>
  <c r="E20" i="16"/>
  <c r="K10" i="16"/>
  <c r="E10" i="16"/>
  <c r="K50" i="15"/>
  <c r="E50" i="15"/>
  <c r="K40" i="15"/>
  <c r="E40" i="15"/>
  <c r="E30" i="15"/>
  <c r="K20" i="15"/>
  <c r="E20" i="15"/>
  <c r="K10" i="15"/>
  <c r="E10" i="15"/>
  <c r="E50" i="14"/>
  <c r="K50" i="14"/>
  <c r="E40" i="14"/>
  <c r="K40" i="14"/>
  <c r="E30" i="14"/>
  <c r="E20" i="14"/>
  <c r="K20" i="14"/>
  <c r="E10" i="14"/>
  <c r="K10" i="14"/>
  <c r="C3" i="3"/>
  <c r="E10" i="2"/>
  <c r="C6" i="3"/>
  <c r="C11" i="3"/>
  <c r="C10" i="3"/>
  <c r="C4" i="3"/>
  <c r="K30" i="6"/>
  <c r="K30" i="7"/>
  <c r="K30" i="8"/>
  <c r="K30" i="9"/>
  <c r="K30" i="10"/>
  <c r="K30" i="12"/>
  <c r="K40" i="8"/>
  <c r="K30" i="4"/>
  <c r="K30" i="5"/>
  <c r="K20" i="1"/>
  <c r="K20" i="11"/>
  <c r="K20" i="12"/>
  <c r="K20" i="10"/>
  <c r="K20" i="9"/>
  <c r="K20" i="8"/>
  <c r="K20" i="7"/>
  <c r="K20" i="6"/>
  <c r="K20" i="5"/>
  <c r="K20" i="4"/>
  <c r="E50" i="12"/>
  <c r="K50" i="12"/>
  <c r="E40" i="12"/>
  <c r="K40" i="12"/>
  <c r="E30" i="12"/>
  <c r="E20" i="12"/>
  <c r="K10" i="12"/>
  <c r="E50" i="11"/>
  <c r="K50" i="11"/>
  <c r="E40" i="11"/>
  <c r="K40" i="11"/>
  <c r="E30" i="11"/>
  <c r="E20" i="11"/>
  <c r="E10" i="11"/>
  <c r="K10" i="11"/>
  <c r="K50" i="10"/>
  <c r="E50" i="10"/>
  <c r="K40" i="10"/>
  <c r="E40" i="10"/>
  <c r="E30" i="10"/>
  <c r="E20" i="10"/>
  <c r="K10" i="10"/>
  <c r="E10" i="10"/>
  <c r="K50" i="9"/>
  <c r="E50" i="9"/>
  <c r="K40" i="9"/>
  <c r="E40" i="9"/>
  <c r="E30" i="9"/>
  <c r="E20" i="9"/>
  <c r="K10" i="9"/>
  <c r="E10" i="9"/>
  <c r="K50" i="8"/>
  <c r="E50" i="8"/>
  <c r="E40" i="8"/>
  <c r="E30" i="8"/>
  <c r="E20" i="8"/>
  <c r="K10" i="8"/>
  <c r="E10" i="8"/>
  <c r="K50" i="7"/>
  <c r="E50" i="7"/>
  <c r="K40" i="7"/>
  <c r="E40" i="7"/>
  <c r="E30" i="7"/>
  <c r="E20" i="7"/>
  <c r="K10" i="7"/>
  <c r="E10" i="7"/>
  <c r="K50" i="6"/>
  <c r="E50" i="6"/>
  <c r="K40" i="6"/>
  <c r="E40" i="6"/>
  <c r="E30" i="6"/>
  <c r="E20" i="6"/>
  <c r="K10" i="6"/>
  <c r="E10" i="6"/>
  <c r="K10" i="5"/>
  <c r="K40" i="5"/>
  <c r="K40" i="4"/>
  <c r="K40" i="2"/>
  <c r="E50" i="2"/>
  <c r="E50" i="4"/>
  <c r="E50" i="5"/>
  <c r="E50" i="1"/>
  <c r="K50" i="4"/>
  <c r="K50" i="5"/>
  <c r="K50" i="1"/>
  <c r="K40" i="1"/>
  <c r="K10" i="1"/>
  <c r="K50" i="2"/>
  <c r="K30" i="2"/>
  <c r="K10" i="2"/>
  <c r="E40" i="5"/>
  <c r="E30" i="5"/>
  <c r="E20" i="5"/>
  <c r="E10" i="5"/>
  <c r="E40" i="4"/>
  <c r="E30" i="4"/>
  <c r="E20" i="4"/>
  <c r="E10" i="4"/>
  <c r="E40" i="2"/>
  <c r="E30" i="2"/>
  <c r="E20" i="2"/>
  <c r="E40" i="1"/>
  <c r="E30" i="1"/>
  <c r="E20" i="1"/>
  <c r="E10" i="1"/>
  <c r="B8" i="3" l="1"/>
  <c r="B5" i="3"/>
  <c r="B6" i="3"/>
  <c r="B2" i="3"/>
  <c r="B11" i="3"/>
  <c r="B10" i="3"/>
  <c r="B9" i="3"/>
  <c r="K30" i="51"/>
  <c r="K20" i="2"/>
  <c r="K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tc={46BB8133-9549-4188-ACB7-B0DA32B3322C}</author>
    <author>tc={F03E6373-21F7-4E54-B418-1F09811E0322}</author>
  </authors>
  <commentList>
    <comment ref="C4" authorId="0" shapeId="0" xr:uid="{46BB8133-9549-4188-ACB7-B0DA32B3322C}">
      <text>
        <t>[Threaded comment]
Your version of Excel allows you to read this threaded comment; however, any edits to it will get removed if the file is opened in a newer version of Excel. Learn more: https://go.microsoft.com/fwlink/?linkid=870924
Comment:
    Abby</t>
      </text>
    </comment>
    <comment ref="E4" authorId="1" shapeId="0" xr:uid="{F03E6373-21F7-4E54-B418-1F09811E0322}">
      <text>
        <t>[Threaded comment]
Your version of Excel allows you to read this threaded comment; however, any edits to it will get removed if the file is opened in a newer version of Excel. Learn more: https://go.microsoft.com/fwlink/?linkid=870924
Comment:
    Daniel (starting 1st August)</t>
      </text>
    </comment>
  </commentList>
</comments>
</file>

<file path=xl/sharedStrings.xml><?xml version="1.0" encoding="utf-8"?>
<sst xmlns="http://schemas.openxmlformats.org/spreadsheetml/2006/main" count="7565" uniqueCount="1777">
  <si>
    <t>President</t>
  </si>
  <si>
    <t>Keegan</t>
  </si>
  <si>
    <t>Day</t>
  </si>
  <si>
    <t>Hours</t>
  </si>
  <si>
    <t>Tasks</t>
  </si>
  <si>
    <t>Residential</t>
  </si>
  <si>
    <t>Stella</t>
  </si>
  <si>
    <t xml:space="preserve">Monday </t>
  </si>
  <si>
    <t>set up office; cleared up emails; R1, Critic, Donna, Marketing, Student Support Catch ups</t>
  </si>
  <si>
    <t>Tuesday</t>
  </si>
  <si>
    <t>emails, scheduling, planning / scheming, speech writing</t>
  </si>
  <si>
    <t>Wednesday</t>
  </si>
  <si>
    <t>scheduling, catch up with CDO, summer school BBQ, NZUSA, Donna catchup, BBQ debating, pastoral care code reading</t>
  </si>
  <si>
    <t>Summer school BBQ assistance, setting up desk at office, Donna catch up, collecting keys, clearing out emails and responding</t>
  </si>
  <si>
    <t>Thursday</t>
  </si>
  <si>
    <t>catch up with Debbie, looking at committees, grants committee appointments</t>
  </si>
  <si>
    <t>Friday</t>
  </si>
  <si>
    <t>setting up council dealings, scheduling, emails, catching up with Matt</t>
  </si>
  <si>
    <t>Saturday</t>
  </si>
  <si>
    <t>Sunday</t>
  </si>
  <si>
    <t>reading constitutions, pastol care code</t>
  </si>
  <si>
    <t xml:space="preserve">10 hours from work the week before setting up office, cleaning up the bullpen </t>
  </si>
  <si>
    <t>Admin Vice President</t>
  </si>
  <si>
    <t>Emily</t>
  </si>
  <si>
    <t>Postgraduate</t>
  </si>
  <si>
    <t>Hanna</t>
  </si>
  <si>
    <t xml:space="preserve"> </t>
  </si>
  <si>
    <t>Finance and Strategy</t>
  </si>
  <si>
    <t>Abby</t>
  </si>
  <si>
    <t>Clubs and Socs</t>
  </si>
  <si>
    <t>Emma</t>
  </si>
  <si>
    <t>Academic</t>
  </si>
  <si>
    <t>International</t>
  </si>
  <si>
    <t>Ibuki</t>
  </si>
  <si>
    <t xml:space="preserve">Researching the committes/boards etc that I will be sitting on. </t>
  </si>
  <si>
    <t>Meeting with Dane and Caroline about IFF, Handover processes with Cyrus, NZISA and Internationalisation Meetings in December</t>
  </si>
  <si>
    <t>Emails, diarising dates. Started looking for student reps for divisional boards. started on the biomed school curricum redesign. submitted feedback on 2 proposals.</t>
  </si>
  <si>
    <t>Emails! Reading constitutions. Student feedback on proposals</t>
  </si>
  <si>
    <t>Admin. Read (100+ pages) and made notes on BMS redesign. Sent BMS feedback! More proposal feedback. Read Academic Committee ToR. Also agendas</t>
  </si>
  <si>
    <t>Admin. Proposal draft. Made templates for feedback &amp; for the bajillion boards people sit on. Readings &amp; more readings</t>
  </si>
  <si>
    <t>Welfare and Equity</t>
  </si>
  <si>
    <t>Tara</t>
  </si>
  <si>
    <t>Political</t>
  </si>
  <si>
    <t>Liam</t>
  </si>
  <si>
    <t>Clearing up emails, contacting relevant contacts; e.g. UniQ, researching o-week/vape recycling + emailing relevant people</t>
  </si>
  <si>
    <t>Admin online, continue cleaning up emails and scheduling 2024 meetings in calendar e.g. Welfare Committee 2024 Dates</t>
  </si>
  <si>
    <t>Admin in inbox &amp; coms to create connections</t>
  </si>
  <si>
    <t xml:space="preserve">Redesign of committees page, scheduling, emails, UniQ Ex-offico work, Quintin advice, CUSPaC </t>
  </si>
  <si>
    <t xml:space="preserve">feedback, emails, Claire Gallop meeting, disaster week planning, CUSPaC, OPA, </t>
  </si>
  <si>
    <t>Council introduction, summer in dunners, admin, finance approval</t>
  </si>
  <si>
    <t>catch up with VUWSA, MOU susty office rework, tent city meeting, NZUSA</t>
  </si>
  <si>
    <t>catch up with chancellor, media training, RNZ interview, emails, getting Emily set up, meeting Gemella</t>
  </si>
  <si>
    <t xml:space="preserve">scheduling, writing ori mag welcome, marketing brief </t>
  </si>
  <si>
    <t>Understanding handover document, emails</t>
  </si>
  <si>
    <t>New club constituion write-up, MM workshop</t>
  </si>
  <si>
    <t>Helped with BBQ</t>
  </si>
  <si>
    <t>Scheduling</t>
  </si>
  <si>
    <t>Talking with keegan, reading emails, sorting bank stuff, admin</t>
  </si>
  <si>
    <t>Human Ethics Prep</t>
  </si>
  <si>
    <t>Handover document, admin</t>
  </si>
  <si>
    <t xml:space="preserve">Helped with BBQ, Collected Keys from Donna, Meeting with Keegan. </t>
  </si>
  <si>
    <t>Understanding handover document, emailing Caroline, Understanding and getting familiar with Constitution Template.</t>
  </si>
  <si>
    <t xml:space="preserve">Emailing Caroline, Continuing to look-over constitution. Social Media Work (briefly seeing what some clubs have been up to in the past). </t>
  </si>
  <si>
    <t>Admin, call w/ keegan. Reading old agendas</t>
  </si>
  <si>
    <t>Reading over IFF Documents, taking notes.</t>
  </si>
  <si>
    <t>Creating a group chat with club presidents, reaching out to ones that I couldn't find on Facebook via Instagram, Writing and sending emails to Club Presidents to get them to sign up</t>
  </si>
  <si>
    <t>Emails. Meeting dates. Emailing students for consultation. Writing proposals</t>
  </si>
  <si>
    <t>Corresponding with Co-President and detailing our plan to get Club Portal Submissions in time, sorting out group chat details</t>
  </si>
  <si>
    <t>MFCO proposal feedback. Student concern w/ paper approval.</t>
  </si>
  <si>
    <t>Emails</t>
  </si>
  <si>
    <t>Student concern w/ paper approval. Planning for class reps</t>
  </si>
  <si>
    <t>Following up on clubs about IFF, and corresponding with OISA</t>
  </si>
  <si>
    <t>MICR &amp; MANT proposals. Admin</t>
  </si>
  <si>
    <t>Emails + various admin. Plans for paper changes and class reps</t>
  </si>
  <si>
    <t>emails</t>
  </si>
  <si>
    <t>Response from Ray - Sustainability Potential project for O-Week. Connecting with Student Health</t>
  </si>
  <si>
    <t xml:space="preserve">Email responses - further looking into potential for equitable solutions to waste on campus - potential O-week </t>
  </si>
  <si>
    <t>Reading over committee reference / talking with Margret - confirming dates with Ethical Committee</t>
  </si>
  <si>
    <t>more coms with Margret - emails / setting plans - reading documents for reference group</t>
  </si>
  <si>
    <t>Hanna + Emma Meeting, Locker clean out, marketing breif, ori mag welcome, nina catch-up</t>
  </si>
  <si>
    <t>meeting with Tele, Catch up with Debbie, Emails, Scheduling, Exec meeting, Emily meeting ppl, appeals board readings</t>
  </si>
  <si>
    <t>emails, nzusa prep, appeals board (x2), nzusa + hour longer, council dinner</t>
  </si>
  <si>
    <t>Summer schoool BBQ</t>
  </si>
  <si>
    <t>meeting with jason, advisory board planning, outc catch up, good one meeting, coo meeting, emails</t>
  </si>
  <si>
    <t>OPSA meeting, Dane bbq questions, NZUSA,  Chats Quintin</t>
  </si>
  <si>
    <t>NZUSA, t shirt mockups</t>
  </si>
  <si>
    <t>Reading documents (old handover, survey, minutes), emails, updating website</t>
  </si>
  <si>
    <t>Meeting with Emma and Keegan, locker cleanout, SPS constitution edits, prep for standing exec, human ethics prep</t>
  </si>
  <si>
    <t>Constitution reading, exec meeting, website, emails, meeting people, admin, sorting meeting time</t>
  </si>
  <si>
    <t>Standing exec, emails, scheduling, MM workshop</t>
  </si>
  <si>
    <t>Admin, bbq, NZUSA meeting</t>
  </si>
  <si>
    <t>human ethics prep, emails to HoDs, contact with student health, BBQ</t>
  </si>
  <si>
    <t>Scheduling, emails</t>
  </si>
  <si>
    <t>human ethics committee</t>
  </si>
  <si>
    <t>NZUSA (Debbie meeting, constitution, meeting, helping keegan), emails</t>
  </si>
  <si>
    <t>MM workshop</t>
  </si>
  <si>
    <t xml:space="preserve">Meeting with Hanna and Keegan, Prep for Standing Commitee meeting, Responding and writing emails - Caroline, Southern Young Labor. Looked over Clubs and Socieities Media Pages. </t>
  </si>
  <si>
    <t xml:space="preserve">Standing Commitee Meeting, Prep for meeting with Caroline on Wednesday </t>
  </si>
  <si>
    <t>Meeting with Caroline, Planning for workshops for Club Exec Members, examining Social Media</t>
  </si>
  <si>
    <t xml:space="preserve">Messaged Simran (President of POLSA) inquiring about being a President for a Club advice, Video Planning for President Advice Workshop. Creating Welcome Post for Club Facebook, updating Caroline.  </t>
  </si>
  <si>
    <t>Continued planning workshop</t>
  </si>
  <si>
    <t>Admin</t>
  </si>
  <si>
    <t>Admin + exec meeting</t>
  </si>
  <si>
    <t>Proposals</t>
  </si>
  <si>
    <t>WORK EVENT</t>
  </si>
  <si>
    <t>WORK EVENT (Proposal for school of performing arts)</t>
  </si>
  <si>
    <t xml:space="preserve">Read over and prepped for tomorrows meeting. Met with Margret from Student Health. Received Handover Doc from Kaia, prepping with that. Correspondence with Keegan. Filled out google gorm. </t>
  </si>
  <si>
    <t>Emails, NZUSA, Marketing, T-shirts</t>
  </si>
  <si>
    <t>AWAY ON GEOLOGY CAMP</t>
  </si>
  <si>
    <t>Emails, Reading all of the policies &amp; IEA</t>
  </si>
  <si>
    <t>appeals board &amp; readings</t>
  </si>
  <si>
    <t xml:space="preserve">NZUSA Council meeting, emails, readings for council, appeals boards readings, t shirts </t>
  </si>
  <si>
    <t xml:space="preserve">VC Council, admin, appeals board </t>
  </si>
  <si>
    <t xml:space="preserve">VC Council </t>
  </si>
  <si>
    <t>Talk w/ Keegan, talk w/ marketing, emails, marketing brief, attempt at getting bank signatory</t>
  </si>
  <si>
    <t>organizing emails, document on HoDs</t>
  </si>
  <si>
    <t>Emails, sorting bullpen, sorting polcom</t>
  </si>
  <si>
    <t>marketing meeting, bbq, bank id verification, emails+admin</t>
  </si>
  <si>
    <t>BBQ, talk with Ingrid, Donna, Dwaine</t>
  </si>
  <si>
    <t>emails, admin, reading policies, round table meeting, NZUSA council meeting</t>
  </si>
  <si>
    <t>Meeting with Dee from Otago Innovation ltd.</t>
  </si>
  <si>
    <t>emails, exec instagram</t>
  </si>
  <si>
    <t>writing RNZ statement</t>
  </si>
  <si>
    <t xml:space="preserve">Planning for meeting with Caroline. </t>
  </si>
  <si>
    <t>Meeting with Caroline. Volunteer work for POLSA</t>
  </si>
  <si>
    <t>Volunteer work for POLSA</t>
  </si>
  <si>
    <t>Preparing Speech for International Students' Welcome, reading through IFF requirements and annotating</t>
  </si>
  <si>
    <t>Admin. CALT Agenda. Started the mountain of proposals.</t>
  </si>
  <si>
    <t>So. Many. Proposals. Admin.</t>
  </si>
  <si>
    <t>TVNZ interview prep, emails</t>
  </si>
  <si>
    <t>Waitangi Day</t>
  </si>
  <si>
    <t>scheduling, meeting with James, 1news response</t>
  </si>
  <si>
    <t xml:space="preserve">readings appeals board minutes, so many emails, </t>
  </si>
  <si>
    <t>hall packs, meeting with susty</t>
  </si>
  <si>
    <t>agenda prep, emails</t>
  </si>
  <si>
    <t>waitangi day (public holiday)</t>
  </si>
  <si>
    <t>waitangi day</t>
  </si>
  <si>
    <t>hall packs, bbq</t>
  </si>
  <si>
    <t>BBQ, GSC, emails</t>
  </si>
  <si>
    <t>away on marine science field trip</t>
  </si>
  <si>
    <t xml:space="preserve">emails, BoGS, MM workshop </t>
  </si>
  <si>
    <t>away for Chinese New Year</t>
  </si>
  <si>
    <t>Emailing Caroline, Creating Newsletter for clubs, POLSA work on Introduction Slides (volunteer)</t>
  </si>
  <si>
    <t>Finished Newsletter, Emailed Caroline, Continued on POLSA (volunteer)</t>
  </si>
  <si>
    <t xml:space="preserve">Completed POLSA slides, worked on POLSA Beerhive, Coordinating with Caroline on when to send Newsletter out. </t>
  </si>
  <si>
    <t>Picked up keys! Emails, setting up meetings, proposal feedbak</t>
  </si>
  <si>
    <t>Meeting with Chelsea about International Meet &amp; Greet, OISA Meeting Prep and Meeting, Emails</t>
  </si>
  <si>
    <t>MUSC proposals (there are 10+)</t>
  </si>
  <si>
    <t>Planning for class reps. Readings for meetings</t>
  </si>
  <si>
    <t>Creating IFF Roster, sorting out details with Dane</t>
  </si>
  <si>
    <t>Communicating with Club president group chat and answering Misc. questions about ISR roster, event day rules etc.</t>
  </si>
  <si>
    <t>SOCI proposal</t>
  </si>
  <si>
    <t>Writing plans to meet 2024 goals (class reps, course cuts)</t>
  </si>
  <si>
    <t>Admin. Arranging meetings. MUSC proposals. Readings for meetings. Catching up on emails.</t>
  </si>
  <si>
    <t>emails, required readings, scheudling</t>
  </si>
  <si>
    <t>proposals, emails, more emails, Quintin advice ses</t>
  </si>
  <si>
    <t>1 word, 5 letters (EMAIL) ; making ppt slides, web devlopment stuff; scheduling, media resp</t>
  </si>
  <si>
    <t xml:space="preserve">VC Catch up, Prajesh meeting, NZUSA, Web project, Ceo/Chair meeting, admin, bank </t>
  </si>
  <si>
    <t xml:space="preserve">you guessed it - emails other; comms non descript </t>
  </si>
  <si>
    <t>Liam coffee, sorting committees, submission speech writing</t>
  </si>
  <si>
    <t>setting up SPS socials, communication with department admin, emails</t>
  </si>
  <si>
    <t>emails, human ethics prep, proposals</t>
  </si>
  <si>
    <t>admin, talking to donna, shop for good</t>
  </si>
  <si>
    <t xml:space="preserve">Human ethics meeting + conduit training </t>
  </si>
  <si>
    <t>nzusa meeting, website meeting, reading policies</t>
  </si>
  <si>
    <t>meeting with keegan, meeting with physiology, proposals, emails</t>
  </si>
  <si>
    <t xml:space="preserve">POLSA volunteer work - working on BeerHive. </t>
  </si>
  <si>
    <t xml:space="preserve">Shared Newsletter with all affiliated clubs and societies. Looked over Handbook a bit more. </t>
  </si>
  <si>
    <t xml:space="preserve">Emailing Caroline, Speaking with OUMLSSA and helping them out with membership fee's and constitution, Sent email to communications (proposal for Tik Tok for Clubs n Socs). </t>
  </si>
  <si>
    <t>Emails. Setting up meetings. Teaching/Timetabling meeting. Meeting prep for Tues. Readings</t>
  </si>
  <si>
    <t>Arrived in Dunedin</t>
  </si>
  <si>
    <t>Meeting w/ HoP Music. Meeting w. DVC-A. Meeting prep. Student consultation.</t>
  </si>
  <si>
    <t>Summer in Dunners BBQ</t>
  </si>
  <si>
    <t>Sorting out OISA prep for IFF, finalized roster and submit to Dane</t>
  </si>
  <si>
    <t>Teaching Forum. Proposals. Trying very hard to find students to read long documents. Readings for teaching excellence awards. Policy reading (class reps &amp; lecture recordings)</t>
  </si>
  <si>
    <t>First day in office! Collected keys, and attended OTCB meeting, IFF prep with Dane</t>
  </si>
  <si>
    <t>Emails. Begged for student feedback. Wrote a guide to giving feedback. Had a crisis over more proposals</t>
  </si>
  <si>
    <t>IFF Briefing, Contacting Cultural clubs</t>
  </si>
  <si>
    <t>TEA applications. Pretending I haven't reached 20hrs this week. Scheming for telling students about course cuts</t>
  </si>
  <si>
    <t>bread pick up, appeals, parliament submission, tent city, appeals, gem catch up</t>
  </si>
  <si>
    <t>tent city, meeting with ruben &amp; james (college warden)</t>
  </si>
  <si>
    <t>council readings, council, appeals readings, appeals, tent city, appeals pt 2, uniq, emails</t>
  </si>
  <si>
    <t>tent city, tenacy services meeting, council intro, events team assit, rachel smokefree event, toga</t>
  </si>
  <si>
    <t xml:space="preserve">EPT meeting (colleges), emails, meet with exec, chat with Te Rangihiroa subwarden, Q1 plan/goals outline, sorting out toga tickets for wardens </t>
  </si>
  <si>
    <t>Debbie Catch up, Budget &amp; Finance committee, clubs day, exec meting, event night</t>
  </si>
  <si>
    <t>Standing committee meeting, Kai Maori fest, meeting people at clubs day</t>
  </si>
  <si>
    <t>DCC meeting w Daniel, Tuakitaka, Meg meeting, Stella chat, emails, reading, media, event</t>
  </si>
  <si>
    <t>event, landers</t>
  </si>
  <si>
    <t>tent city bbq, te tiriti o waitangi workshop</t>
  </si>
  <si>
    <t>tent city</t>
  </si>
  <si>
    <t>tent city bbq, admin</t>
  </si>
  <si>
    <t>APCSG prep + meeting</t>
  </si>
  <si>
    <t>tent city bbq</t>
  </si>
  <si>
    <t>SPS IGM, transfer of contacts from OPA to SPS, geography postgrad talk</t>
  </si>
  <si>
    <t>meeting people at clubs day, meeting</t>
  </si>
  <si>
    <t>meeting with communications, standing committee, emails</t>
  </si>
  <si>
    <t>GRSLC prep + meeting</t>
  </si>
  <si>
    <t>Tent city</t>
  </si>
  <si>
    <t>Tent City</t>
  </si>
  <si>
    <t>tent city, meeting with caroline, POLSA volunteer work</t>
  </si>
  <si>
    <t>Clubs day, Standing committee meeting - affiliated KPOP</t>
  </si>
  <si>
    <t>Newsletter Prep</t>
  </si>
  <si>
    <t xml:space="preserve">IFF - checking up on clubs </t>
  </si>
  <si>
    <t>Meeting with Jason, promoting IFF on OAR, meeting with Lisa to talk about plans for the year and ask for contacts</t>
  </si>
  <si>
    <t>Emails!</t>
  </si>
  <si>
    <t>International Welcome Tech Run, Finalizing Clubs day and IFF details, Tent City</t>
  </si>
  <si>
    <t>Tent city, meeting prep, CALT meeting, proposals</t>
  </si>
  <si>
    <t>International Welcome, International Expo organization, Tent City BBQ setup and packdown, IFF Comms with Clubs</t>
  </si>
  <si>
    <t>Meeting w/ Leda Norris (Class Reps). emails &amp; more proposals</t>
  </si>
  <si>
    <t>IFF Pre-Cook Briefing, OISA Clubs Day setup/organizing, being at stall, Establishing relationships with clubs &amp; signing up, Standing committee meeting</t>
  </si>
  <si>
    <t>drafting stuff for "one-stop-shop" + keegan meeting</t>
  </si>
  <si>
    <t>IFF Cooking Supervising in person, communicating to clubs from home, finding out that organizing clubs is like herding cats</t>
  </si>
  <si>
    <t>Emails! student consultation</t>
  </si>
  <si>
    <t>Sorting out IFF cooking mishaps and fixing them with frantic phone calls and reading old emails and contacting previous ISRs</t>
  </si>
  <si>
    <t xml:space="preserve">BIG DAY. IFF. Cooking supervising, setup, point of contact at actual festival, packdown, contacting clubs afterwards thanking them and sorting out some minor issues with the trailer (it tipped over), organizing </t>
  </si>
  <si>
    <t>BBQ - emails - calendar - creating meetings</t>
  </si>
  <si>
    <t>Slaying down at the BBQ</t>
  </si>
  <si>
    <t xml:space="preserve">BBQ - tidy up - </t>
  </si>
  <si>
    <t>BBQ</t>
  </si>
  <si>
    <t>meeting with Margret from Student Health - BBQ - meet with exec</t>
  </si>
  <si>
    <t>BBQ, Fees Free Hui</t>
  </si>
  <si>
    <t>Attended Clubs &amp; Socs - introduced myself as Welfare and Equity Officer/ prep work for subtitles for lecture recordings / emails + 4pm exec meeting</t>
  </si>
  <si>
    <t>Executive Meeting</t>
  </si>
  <si>
    <t>Meet with Thursdays in Black - prepared for meeting with Keegan = discuss intiations / TiB, marketing, St Patricks Day, look after your mates, Mental Health Week</t>
  </si>
  <si>
    <t>campus dev meeting, student support, emails, returning bread crates, admin generally</t>
  </si>
  <si>
    <t>TVNZ Live to air eeek, buki cach up, emily catch up, PVC Maori, Donna chats, newshub interview</t>
  </si>
  <si>
    <t>College wardens meeting @ St Margs, emails</t>
  </si>
  <si>
    <t>commerce div, senate, tara meeting, PVC work, scheduling, emails, Donna chats</t>
  </si>
  <si>
    <t>Connecting with OSDS</t>
  </si>
  <si>
    <t>Gina &amp; Emily catch up, emails, Fran discussion, Wellington trip bookin, PVC recruitment work, critic help, office tidy up</t>
  </si>
  <si>
    <t>Meeting with Donna and Lizzy, planning for Life Members Newsletter</t>
  </si>
  <si>
    <t xml:space="preserve">webproject mangement, PVC recruitment, mayor meeting, rachel </t>
  </si>
  <si>
    <t>peace garden, uniflats</t>
  </si>
  <si>
    <t xml:space="preserve">emails, feedback PVC </t>
  </si>
  <si>
    <t>meeting with student support</t>
  </si>
  <si>
    <t>SS meet</t>
  </si>
  <si>
    <t>emails, forms, chatting, meeting with keegan</t>
  </si>
  <si>
    <t>GRC prep + meeting, proposals, emails</t>
  </si>
  <si>
    <t>emails, website</t>
  </si>
  <si>
    <t>senate prep + meeting, emails</t>
  </si>
  <si>
    <t>meeting with gina (advisory board)</t>
  </si>
  <si>
    <t>meeting with leah, SPS exec training</t>
  </si>
  <si>
    <t>pvc health science recruitment</t>
  </si>
  <si>
    <t>meeting with Beth, health science PVC recruitment, emails</t>
  </si>
  <si>
    <t>scheduling, sorting breakdowns sheet, emails, polcom brief</t>
  </si>
  <si>
    <t>SS meeting, Emails</t>
  </si>
  <si>
    <t>Emails and writing newsletter</t>
  </si>
  <si>
    <t>Emails and writing newsletter, meeting with caroline</t>
  </si>
  <si>
    <t>POLSA event - Beerhive</t>
  </si>
  <si>
    <t xml:space="preserve">meeting with marketing </t>
  </si>
  <si>
    <t>senate readings / one-stop-shop prep</t>
  </si>
  <si>
    <t>OUSA Student Support Meet &amp; Greet, Emails</t>
  </si>
  <si>
    <t>student voice reading / policy reading / commerce prep</t>
  </si>
  <si>
    <t>Commerce div. Senate. Readings. Proposals!</t>
  </si>
  <si>
    <t>SICK</t>
  </si>
  <si>
    <t>Humanities research / humanities meeting / more proposals / admin / prep for PVC recruitment</t>
  </si>
  <si>
    <t>PVC recruitment / emails / proposals</t>
  </si>
  <si>
    <t>International meet and greet planning meeting, also SICK</t>
  </si>
  <si>
    <t>admin / emails</t>
  </si>
  <si>
    <t>catching up on standing committee sciences stuff / admin / PROPOSALS</t>
  </si>
  <si>
    <t>Meetings / emails / oncampus / connecting students</t>
  </si>
  <si>
    <t xml:space="preserve">prep meet with keegan / compile thoughts / emails </t>
  </si>
  <si>
    <t>Developing National Party Letter</t>
  </si>
  <si>
    <t>meet with keegan / connect with students / Stella/Ibuki - emails</t>
  </si>
  <si>
    <t xml:space="preserve">Ethical Behaviour Committee - then debrief to Keegan </t>
  </si>
  <si>
    <t>Further Developing Letter</t>
  </si>
  <si>
    <t>emails - further prep for "look after your mates"</t>
  </si>
  <si>
    <t>governance training, emails, r1 chats, more emails, student support catch up, uniflats issue</t>
  </si>
  <si>
    <t xml:space="preserve">Governance training, </t>
  </si>
  <si>
    <t>emails, exec meeting, r1 catch ups, debbie chats, i forget what else but i was definetly doing things</t>
  </si>
  <si>
    <t>Exec meeting</t>
  </si>
  <si>
    <t xml:space="preserve">stephen willis, exec training, scheduling, strategizing </t>
  </si>
  <si>
    <t>How to exec meeting, emails</t>
  </si>
  <si>
    <t>megan catch up, polcom, Jo chat (kidney infection lol)</t>
  </si>
  <si>
    <t>EPT Meet, Project steering committee, life newsletter planning, emails, blurbs, begin Q1 report</t>
  </si>
  <si>
    <t xml:space="preserve">emails, sjs, national council </t>
  </si>
  <si>
    <t>newsletter drafting/ideas, communications with clubs</t>
  </si>
  <si>
    <t xml:space="preserve">Council readings &lt;3 </t>
  </si>
  <si>
    <t>governance training, emails</t>
  </si>
  <si>
    <t>governance training</t>
  </si>
  <si>
    <t>polcom prep work, exec meeting</t>
  </si>
  <si>
    <t>exec meeting</t>
  </si>
  <si>
    <t>emails, website, polcom, quarterly report, how to exec</t>
  </si>
  <si>
    <t>social impact studio meeting, how to exec meeting</t>
  </si>
  <si>
    <t>mentorship blurbs, first polcom meeting (!!!), writing for critic</t>
  </si>
  <si>
    <t>BoGs prep + meeting, emails</t>
  </si>
  <si>
    <t>NZUSA, meeting with student services, quick Liam catch up</t>
  </si>
  <si>
    <t>meeting with Vanisha, meeting with Meg</t>
  </si>
  <si>
    <t>emailing other campuses and departments, making promotional material for SPS, setting up event</t>
  </si>
  <si>
    <t>emailing more peeps about SPS</t>
  </si>
  <si>
    <t>END OF QUARTER 1</t>
  </si>
  <si>
    <t xml:space="preserve">PVC meeting, emails </t>
  </si>
  <si>
    <t xml:space="preserve"> exec meeting and meeting with keegan</t>
  </si>
  <si>
    <t>emails, exec meeting, meeting with Keegan</t>
  </si>
  <si>
    <t>emails, exexc training, OUSA lost and property stall</t>
  </si>
  <si>
    <t xml:space="preserve">coffe with UUL chairman </t>
  </si>
  <si>
    <t xml:space="preserve">Start making progress on How To: President. </t>
  </si>
  <si>
    <t>Meeting with Jeff</t>
  </si>
  <si>
    <t>How To : President</t>
  </si>
  <si>
    <t>Starting on Newsletter, Quarterly Report report</t>
  </si>
  <si>
    <t>exec governance training / BUGS / student voice / ousa admin fun things / setting up meetings / one-stop-shopping</t>
  </si>
  <si>
    <t>Governance training, emails, comms with clubs to sort out IFF issue</t>
  </si>
  <si>
    <t>meeting w/ ryan from AV support / exec meeting / emails (esp lang dept)</t>
  </si>
  <si>
    <t>Meeting with Chelsea to discuss International Welcome, comms with OISA to develop activities, Chat with Sze-En</t>
  </si>
  <si>
    <t>academic committee emails / ToR &amp; policy reading / exec training</t>
  </si>
  <si>
    <t>Exec Training, Emails</t>
  </si>
  <si>
    <t>admin things (literally just emails)</t>
  </si>
  <si>
    <t>IFF Trailer issue comms, emails, blurb writing (sorry Emily)</t>
  </si>
  <si>
    <t>quality advancement committee readings &amp; meeting / academic committee admin / so many emails</t>
  </si>
  <si>
    <t>quarterly report writing / ASIA proposal / emails</t>
  </si>
  <si>
    <t>proposals / emails / working on lecture recordings</t>
  </si>
  <si>
    <t>Quarterly Report writing/editing</t>
  </si>
  <si>
    <t>Governance Training + follow up meet</t>
  </si>
  <si>
    <t>Governance Training</t>
  </si>
  <si>
    <t>prereadings / meeting</t>
  </si>
  <si>
    <t>Executive Meeting + emails after</t>
  </si>
  <si>
    <t>Meeting - Clinical Governance Group / caught up with some exec / how to exec + social</t>
  </si>
  <si>
    <t>Reading Humanities Academic Committee Agenda (this sounds unreasonable but holy hell it was 400 pages)</t>
  </si>
  <si>
    <t>Readings - post draft minutes / constitution / fill out form for Emily + blurbs</t>
  </si>
  <si>
    <t>Humanities Academic Committee</t>
  </si>
  <si>
    <t>readings into disparity with transport in dunedin / emails / prep work for subtitles korero with Ibuki + Stella</t>
  </si>
  <si>
    <t>Writing Quarterly Report</t>
  </si>
  <si>
    <t>reading over drug NZ report / looking into disparities</t>
  </si>
  <si>
    <t xml:space="preserve">committee meeting training, supo run for snacks for meeting, annoying emily, council readings </t>
  </si>
  <si>
    <t>Committee Training, Q1 report writing, reading minutes of committee meetings, drafting emails to flatting companie</t>
  </si>
  <si>
    <t xml:space="preserve">council readings, council, quarter report writing </t>
  </si>
  <si>
    <t>Meeting with Dwaine at student support, Q1 report continued, meeting with Emily, scheduling, reading minutes, emailing Cutlers&amp;Edinburgh, compiling Life Member Facebook and contact list</t>
  </si>
  <si>
    <t>Dwaine meeting, ingrid meeting, q1 report finalised, emergency exec meeting prep + meeting, tara meeting, grants pannel</t>
  </si>
  <si>
    <t xml:space="preserve">Emergency meeting, finishing/submit Q1 report, quality assurance documents(UniCol), </t>
  </si>
  <si>
    <t xml:space="preserve">flatting fest, web transformation PSC, anzac day planning, emily chats, quarter report reading, media comment </t>
  </si>
  <si>
    <t>Flat fest, meeting with Keegan, emails, reading letter</t>
  </si>
  <si>
    <t>meeting with helen, free speech working group, adivsory board meet up, jeff meeting</t>
  </si>
  <si>
    <t>Read minutes, new club constitutions, Donna emails/chat, amending some of Q1 report, altering Life Membership lists</t>
  </si>
  <si>
    <t>com. training, timetabling/weekly meetings admin, talking w/ keegan (shes never annoying &lt;3), insta</t>
  </si>
  <si>
    <t>committee training</t>
  </si>
  <si>
    <t>stella m and hanna catchups, emergency meeting panic, quarterly report</t>
  </si>
  <si>
    <t>meeting for SPS, meeting with GRS, meeting with critic, meeting with Emily, meeting with Student Services, emails, Q1 report</t>
  </si>
  <si>
    <t>dwaine meeting, quarterly report, emergency meeting, emma meeting, polcom mins</t>
  </si>
  <si>
    <t>meeting with Dwaine, emergency meeting, emails</t>
  </si>
  <si>
    <t>anzac day meeting, keegan and donna yapping, donna policy chat, quarterly report reading</t>
  </si>
  <si>
    <t>library services committee, emails</t>
  </si>
  <si>
    <t>updating policy</t>
  </si>
  <si>
    <t>SPS launch event, emails</t>
  </si>
  <si>
    <t>Committe preperation, emails, readings</t>
  </si>
  <si>
    <t>Committee meeting training, Quarterly Report</t>
  </si>
  <si>
    <t xml:space="preserve">Emails, quarterly report, meeting with debbie </t>
  </si>
  <si>
    <t>Emergency Meeting, Grants Panel meeting</t>
  </si>
  <si>
    <t xml:space="preserve">Emergency meeting, filming with Amber (marketing), meeting with AVP, newsletter. </t>
  </si>
  <si>
    <t>emails, admin</t>
  </si>
  <si>
    <t>HOW TO: interview with MOV-E president, UniQ SGM</t>
  </si>
  <si>
    <t xml:space="preserve">Sending off Newsletter, meeting with OUSA recreation, </t>
  </si>
  <si>
    <t>fesc workplan</t>
  </si>
  <si>
    <t>how to committee meeting</t>
  </si>
  <si>
    <t>Committee meeting training, Internationalisation committee, emails</t>
  </si>
  <si>
    <t>prep for cc &amp; lecture recordings meeting / literally a mountain of proposals / cc &amp; lecture recordings meeting</t>
  </si>
  <si>
    <t xml:space="preserve">SDAG meeting, Meet and Greet organising, Emails, Meet w/ StellaL and Tara, Interview with Laura </t>
  </si>
  <si>
    <t>course cut compiling // emergency meeting</t>
  </si>
  <si>
    <t>Emergency meeting, messages</t>
  </si>
  <si>
    <t>Summer School Operational Group // emails</t>
  </si>
  <si>
    <t>DVC (A) meeting // QAU meeting // policy reading // meeting reading</t>
  </si>
  <si>
    <t>Meeting with DVC, making activities for International Welcome event, OISA SGM</t>
  </si>
  <si>
    <t>Emails // proposals</t>
  </si>
  <si>
    <t>admin / one-stop-shop planning / science divisional academic board reading</t>
  </si>
  <si>
    <t>Emails / setting up meetings / exec training - Ray + Tim / working on Q1 report</t>
  </si>
  <si>
    <t>Committee Meeting Training, Teaching and Timetable Committee, Meeting with Rachel Brooking</t>
  </si>
  <si>
    <t>Emails / completition of Q1 report / meet with Ibuki &amp; Stella regarding closed captions &amp; lecture recording policy</t>
  </si>
  <si>
    <t>emails / sent in Q1 report to Donna - have meeting with Keegan later for fortnightly catchup</t>
  </si>
  <si>
    <t>Emergency Meeting, Making St. Patrick's Tiktoks with Marketing</t>
  </si>
  <si>
    <t>admin/ emails etc</t>
  </si>
  <si>
    <t>admin / emails etc</t>
  </si>
  <si>
    <t>ive done so much work this week / hours that would have surpassed what I put but cannot remember - i need to get better at recording...</t>
  </si>
  <si>
    <t>free speach working group + readings, exec meeitng readings, emails, DVCM seminar</t>
  </si>
  <si>
    <t>Edinburgh meeting, student safety meeting, exec meeting, more emails + general admin</t>
  </si>
  <si>
    <t>Meeting with Edinburgh realty, planning for honorarium suspension (opt in as im leaving country, i promise ive been doing my work), reading Quarterlies and meeting docs, exec meeting, making Exec laminations</t>
  </si>
  <si>
    <t>Welly! Grant valedictory, lunch w past ousa presidents, Donna hangouts, meeting with head of northern campuses, VUWSA hangout, quintin annoying</t>
  </si>
  <si>
    <t>College planning committee, emails, tenancy issues, meeting with Cutlers</t>
  </si>
  <si>
    <t>Northern Campus visit, budget help from Quintin (sorry), emails, reading appeals review</t>
  </si>
  <si>
    <t>Prep for leave, student support + edinburgh chats</t>
  </si>
  <si>
    <t xml:space="preserve">CUSPaC, Advisory Board Meeting, </t>
  </si>
  <si>
    <t>LEAVING ON CAMP/OVERSEAS WILL BE BACK ON APRIL 8TH :) EMAILS FORWARDED TO KEEGAN FOR DURATION</t>
  </si>
  <si>
    <t>(sick) quarterly report feedback, reading docs for meeting</t>
  </si>
  <si>
    <t>quarterly report feedback</t>
  </si>
  <si>
    <t>exec meeting, talking to people in bullpen</t>
  </si>
  <si>
    <t>catch up with Emily, meeting w/ SPS exec member, OUSA exec meeting, emails</t>
  </si>
  <si>
    <t>VCSSAG meeting, polcom minutes, instagram</t>
  </si>
  <si>
    <t>emails, proposals</t>
  </si>
  <si>
    <t>net 0 carbon meeting, sorting insta and q reports</t>
  </si>
  <si>
    <t>SPS exec meeting, UOHE prep + meeting</t>
  </si>
  <si>
    <t>instagram</t>
  </si>
  <si>
    <t>meeting with Buki</t>
  </si>
  <si>
    <t xml:space="preserve">working on tetiary student video, universities stratergy research, exec agenda readings </t>
  </si>
  <si>
    <t xml:space="preserve">Planning for the week </t>
  </si>
  <si>
    <t xml:space="preserve">sorting bank stuff, visitng bank, signing forms </t>
  </si>
  <si>
    <t>Meeting with Buki, Exec meeting, emails</t>
  </si>
  <si>
    <t>emails, call with emily (past FS)</t>
  </si>
  <si>
    <t>Meeting with Caroline, emails, POLSA Quiz Night</t>
  </si>
  <si>
    <t>Meeting with Matt for overview of finances and budget comprehension</t>
  </si>
  <si>
    <t>Meeting with Marketing, mooorreee emmaaaiilllsss</t>
  </si>
  <si>
    <t xml:space="preserve">Executive tetiary video script </t>
  </si>
  <si>
    <t xml:space="preserve">Newsletter Prep, Emails </t>
  </si>
  <si>
    <t>feedback on 7 proposals // biomed sci readings for sci div academic board // readings for exec meeting</t>
  </si>
  <si>
    <t>Finalising welcome event with team, emails</t>
  </si>
  <si>
    <t>emails // exec meeting // worked on lecture recording policy // genuinely appreciated the brilliant exec members we have</t>
  </si>
  <si>
    <t>emails, International welcome event, exec meeting, chat with Caroline/Emma</t>
  </si>
  <si>
    <t>Lecture recording policy work // started drafting letters // emails + emails to ORC</t>
  </si>
  <si>
    <t>Call with Pauliasi NZISA, Meeting with dane, VCSSAG meeting</t>
  </si>
  <si>
    <t>One-stop shop work // proposals // policy library hunting</t>
  </si>
  <si>
    <t>ENZ meeting, Asking Clubs</t>
  </si>
  <si>
    <t>Policy reading // one-stop shop</t>
  </si>
  <si>
    <t>Meet Hanna, NZISA Rep Council</t>
  </si>
  <si>
    <t>Senate readings // class-rep prep</t>
  </si>
  <si>
    <t>admin, emails</t>
  </si>
  <si>
    <t>Writing and sending out ORC Half-price bus fares email template</t>
  </si>
  <si>
    <t xml:space="preserve">in office, talking with exec, discussing upcoming meetings </t>
  </si>
  <si>
    <t>Lobbying bus fares at ORC</t>
  </si>
  <si>
    <t>admin, meet with Hahna from TWT, meet with Dwaine Student Support - emails</t>
  </si>
  <si>
    <t>Humanities Divisonal Board Meeting, ORC Public Forum &amp; Critic Meeting</t>
  </si>
  <si>
    <t>emails - then long ass meeting with Otago Tertiary Chaplaincy Trust board - atleast they are lovely people</t>
  </si>
  <si>
    <t>Meeting with Critic</t>
  </si>
  <si>
    <t>admin / emails / writeups</t>
  </si>
  <si>
    <t>Emily sidequests, DVCA, scheduling, Debbie / Donna chats, MOU uni, email sorting</t>
  </si>
  <si>
    <t xml:space="preserve">ON LEAVE, HONORARIUM SUSPENDED :) </t>
  </si>
  <si>
    <t xml:space="preserve">finance catch up musesh, sophia charter group, exec meeting, readings, will meeting </t>
  </si>
  <si>
    <t>looking 4 lab coats, senate, tara catch up, emails, KPI reserach</t>
  </si>
  <si>
    <t xml:space="preserve">cosy homes hui, free speech, health sci restructure, oumsa chats, donna chats, letter to gov </t>
  </si>
  <si>
    <t>emails, KPI review</t>
  </si>
  <si>
    <t>policy looking, payment approving, agm sorting, keegan yapping, email writing</t>
  </si>
  <si>
    <t>meeting with Dr. Moro from media, film, and communication, GRC prep</t>
  </si>
  <si>
    <t>exec meeting, q report fixing, emailing, polcoming</t>
  </si>
  <si>
    <t xml:space="preserve">GRSLC meeting, GRC meeting, OUSA exec meeting </t>
  </si>
  <si>
    <t>hanna meeting, emma meeting, instagram</t>
  </si>
  <si>
    <t>senate prep, senate, emily catch-up</t>
  </si>
  <si>
    <t>anzac meeting, instagram</t>
  </si>
  <si>
    <t>proposals, emails</t>
  </si>
  <si>
    <t xml:space="preserve">(good friday) </t>
  </si>
  <si>
    <t>meeting with psych-soc</t>
  </si>
  <si>
    <t>policy, instagram, reading documents</t>
  </si>
  <si>
    <t>MY BIRTHDAY WOOOOO BYE BYE TEENS (also easter sunday)</t>
  </si>
  <si>
    <t xml:space="preserve">finance budgetting </t>
  </si>
  <si>
    <t xml:space="preserve">emails </t>
  </si>
  <si>
    <t>executive meeting</t>
  </si>
  <si>
    <t>Exec meeting, Newsletter</t>
  </si>
  <si>
    <t>video script, emails</t>
  </si>
  <si>
    <t xml:space="preserve">Emailing clubs for photos to put in newsletter. Meeting with Caroline </t>
  </si>
  <si>
    <t>OUSA pamplet and stickers (stratergy)</t>
  </si>
  <si>
    <t>Newsletter</t>
  </si>
  <si>
    <t>Responding to club emails. Planning Affiliated Clubs meeting</t>
  </si>
  <si>
    <t>emails // pols proposal // theol proposal // spreadsheets of course changes</t>
  </si>
  <si>
    <t>OISA comms, working out issue (confidential), meet w Kavya</t>
  </si>
  <si>
    <t>emails // ousa column writing // more one-stop-shopping // exec meeting</t>
  </si>
  <si>
    <t>Exec Meeting, catch up with Emily</t>
  </si>
  <si>
    <t>senate prep // senate // lecture recording emails // CALT prep</t>
  </si>
  <si>
    <t>emails. OISA comms</t>
  </si>
  <si>
    <t>emails // CALT // saving the uni // class reps</t>
  </si>
  <si>
    <t>emails // theol proposal // class reps zoom blurb // reviewing academic committee terms of reference</t>
  </si>
  <si>
    <t>admin, connect with ppl, brainstorming - prep for meet with Keegan</t>
  </si>
  <si>
    <t>Sophia Charter implementation working group, prep, readings for meetings / admin - meet with exec</t>
  </si>
  <si>
    <t>Executive Meeting + EC Meeting with Keegan + Hums meeting agenda review</t>
  </si>
  <si>
    <t>met with Keegan, prep some work / strategy for next week while I am away - emails</t>
  </si>
  <si>
    <t>Humanities Div Leadership Group Meeting + Emails</t>
  </si>
  <si>
    <t>admin - follow ups</t>
  </si>
  <si>
    <t>Otago Free speech seminar + Emails</t>
  </si>
  <si>
    <t>admin</t>
  </si>
  <si>
    <t>Writing email to lobby free speech consultation among students + researching free speech @ otago - look into this it's wack</t>
  </si>
  <si>
    <t xml:space="preserve">Te Rito training, NZUSA, emails, admin generally </t>
  </si>
  <si>
    <t>emily, readings, emails</t>
  </si>
  <si>
    <t>meeting with stephen willis, health science review investigating, seeing depts</t>
  </si>
  <si>
    <t>FESC workplan, NZUSA meeting, readings</t>
  </si>
  <si>
    <t>Becca meeting, Tim mentor session, climate protest</t>
  </si>
  <si>
    <t>(easter monday) poster, emails</t>
  </si>
  <si>
    <t>keegan, bullpen sorting, policy and website updating, instagram giveaway sorting</t>
  </si>
  <si>
    <t>graphic design is my passion-ing</t>
  </si>
  <si>
    <t>meeting w/ Meg, planning for postgrad open day</t>
  </si>
  <si>
    <t>polcom agenda, emails, sorting drop in stuff</t>
  </si>
  <si>
    <t>reading documents, policy, instagram</t>
  </si>
  <si>
    <t>fesc workplan pt1</t>
  </si>
  <si>
    <t>emails and planning for ACCK</t>
  </si>
  <si>
    <t xml:space="preserve"> fesc workplan pt 2</t>
  </si>
  <si>
    <t>POLSA theory post for instagram</t>
  </si>
  <si>
    <t>meeting with jeff, keegan and debbie regarding fesc</t>
  </si>
  <si>
    <t>OUSA pamphlet, emails</t>
  </si>
  <si>
    <t>customer support for ASB ( was on hold for ages)</t>
  </si>
  <si>
    <t>emails, meeting with keegan, newsletter 4.5 to remind people to come to ACCK</t>
  </si>
  <si>
    <t xml:space="preserve">ousa pamphlet, research </t>
  </si>
  <si>
    <t>DLE Steering committee reading // admin + emails // proposals</t>
  </si>
  <si>
    <t>OISA Issue meet</t>
  </si>
  <si>
    <t>scheming // policy reading // science standing committee reading</t>
  </si>
  <si>
    <t xml:space="preserve">Email about issue, research, </t>
  </si>
  <si>
    <t>DLE Steering Committee + more reading for them //admin &amp; emai</t>
  </si>
  <si>
    <t>Caroline and Student Support with OISA issue, writing email</t>
  </si>
  <si>
    <t>Took a mental health break</t>
  </si>
  <si>
    <t>readings for meeting //Sciences Standing Committee</t>
  </si>
  <si>
    <t>it was literally midsem break im using hours i worked and didnt get paid for xx</t>
  </si>
  <si>
    <t>Emails and ORC LTP work</t>
  </si>
  <si>
    <t xml:space="preserve">admin, emails, meeting with clinical governance group, meeting with Melissa (DIS) </t>
  </si>
  <si>
    <t>Emails + HUMs Academic Committee Agenda &amp; Meeting Prep</t>
  </si>
  <si>
    <t>admin, emails, meeting with Ellena from TWT</t>
  </si>
  <si>
    <t>HUMS Academic Committee Meeting + Emails</t>
  </si>
  <si>
    <t>admin, emails, meeting with EAC - will talk with exec about this / update</t>
  </si>
  <si>
    <t>Otago Free Speech Statement Panel Submission</t>
  </si>
  <si>
    <t xml:space="preserve">council readings, free speech workshop, emails, critic photoshoot </t>
  </si>
  <si>
    <t>council, campus devlopment meeting, more council !</t>
  </si>
  <si>
    <t>BACK FROM LEAVE TODAY</t>
  </si>
  <si>
    <t>emails, admin generally, lunch with grant, tara catch up, TRM SGM, readings</t>
  </si>
  <si>
    <t>Grant lunch, general admin, market day help</t>
  </si>
  <si>
    <t>RNZ interview, web transformation PSC, Polcom, Tuakiritaka</t>
  </si>
  <si>
    <t>Helen meeting, Rachel meeting, Table drop off, Debbie/Gina meeting, table pick up, emails, hurting Liam</t>
  </si>
  <si>
    <t>Emememememily</t>
  </si>
  <si>
    <t>instagram giveaway, keegan yap, critic photoshoot, drop in table</t>
  </si>
  <si>
    <t>emails, critic shoot</t>
  </si>
  <si>
    <t>drop in table, exec meeting, instagram, market day pricing</t>
  </si>
  <si>
    <t>emails to department pg-coordinators, setting up SPS clubs n socs account, exec meeting, proposals</t>
  </si>
  <si>
    <t>helping at market day, grant robertson lunch, asked for comment by hugh it was scary, giveaway sorting</t>
  </si>
  <si>
    <t>chats w/ Emily, Grant lunch, meeting prep</t>
  </si>
  <si>
    <t>polcom, hyde giveaway sorting, COOKING on instagram ideas</t>
  </si>
  <si>
    <t>SPS exec meeting, OUHEC, BoGS</t>
  </si>
  <si>
    <t>keegan and donna yapping/meeting, emails, giveaway admin, liam quick meeting, instagram post</t>
  </si>
  <si>
    <t>pasifika support e-meeting, imposter hour</t>
  </si>
  <si>
    <t>giveaway-ing</t>
  </si>
  <si>
    <t>instagram-ing</t>
  </si>
  <si>
    <t>critic photoshoot</t>
  </si>
  <si>
    <t>Emails, meeting with LIbby from POLSA, Critic Photoshoot!!!!</t>
  </si>
  <si>
    <t>drop in session, exec meeting, emails and payments authroised</t>
  </si>
  <si>
    <t>Emails and Plan for ACCK</t>
  </si>
  <si>
    <t xml:space="preserve">grant lunch, chats w keegan </t>
  </si>
  <si>
    <t>Emmmaaaiiillllsss, Grant Lunch, Meeting with Caroline, Pick up Hot Chips for ACCK, ACCK, Thursday in Black hui</t>
  </si>
  <si>
    <t>emails and debbie fesc agenda planning</t>
  </si>
  <si>
    <t xml:space="preserve">POLSA instagram takeover, read over new club constitution </t>
  </si>
  <si>
    <t>Relay for Life (idk if it goes towards hours but put it here anyway)</t>
  </si>
  <si>
    <t>meeting w/ director student experience //  academic committee admin/organising // divisional class rep organising // x3 sets of proposals (which was like 10 different individual proposals) // critic photoshoot</t>
  </si>
  <si>
    <t>humanities div class rep meeting // exec meeting // market day prep // class reps</t>
  </si>
  <si>
    <t xml:space="preserve">Exec Meeting, chat with emily (Brief), </t>
  </si>
  <si>
    <t>ousa market day stall // lunch w grant // BUGS (the agenda is 538 pages help)</t>
  </si>
  <si>
    <t>Grant Lunch, clubs council meeting, emails</t>
  </si>
  <si>
    <t>learner success plan meeting // polcom // maybe meeting w class reps coordinator // commerce DC rep meeting</t>
  </si>
  <si>
    <t>science div class rep meeting</t>
  </si>
  <si>
    <t>ISA letter of support, emails, OISA issue updates, Meeting with Jason, Meeting with Akari</t>
  </si>
  <si>
    <t>OISA issue further emails, reaching out to Student Support, read ICE documents to prepare for meet</t>
  </si>
  <si>
    <t>admin / emails / breakdowns / messages</t>
  </si>
  <si>
    <t xml:space="preserve">Emails, Timetable Committee </t>
  </si>
  <si>
    <t>exec meeting, catchups &amp; pricing</t>
  </si>
  <si>
    <t>Free Speech Submission with James, Exec Meeting, Emails</t>
  </si>
  <si>
    <t>market day stall 9:30-11am, Grant lunch, catch up with Keegan</t>
  </si>
  <si>
    <t>emails / admin &amp; Sophie / Castle St Cleanup</t>
  </si>
  <si>
    <t>Meeting with OCG, ORC Consultation, Getting hurt by Keegan (planning rental political policy), Planning of fast track submission, plan of ORC LTP submission</t>
  </si>
  <si>
    <t>stella, emails, admin, chats with departments</t>
  </si>
  <si>
    <t>chats with keegan and emma, emails (that post-leave grind)</t>
  </si>
  <si>
    <t>exec meeting prep, goal planning, drop in table (breifly), exec meeting, more emails</t>
  </si>
  <si>
    <t>Contact with sub-warden committee, exec + goals meeting</t>
  </si>
  <si>
    <t>hyding on campus, grants pannel 2, focus groups, Hyde banding</t>
  </si>
  <si>
    <t>College planning committee meet +notes+readings, tiktok filming</t>
  </si>
  <si>
    <t>meeting then went home and died</t>
  </si>
  <si>
    <t>fesc, emily catch up, emails, hyde wristbanding</t>
  </si>
  <si>
    <t xml:space="preserve">Hyde media </t>
  </si>
  <si>
    <t xml:space="preserve">tuakiritaka op ed writing </t>
  </si>
  <si>
    <t xml:space="preserve">Writing for Critic </t>
  </si>
  <si>
    <t>instagraming, emailing, drop in sorting, polcom minutes and policy updating</t>
  </si>
  <si>
    <t>drop in table, ibuki meeting, exec meeting, goals meeting</t>
  </si>
  <si>
    <t>link drop-in, emails, exec meeting + exec goals, SPS socials, proposals</t>
  </si>
  <si>
    <t>instagram, emails and forms, general small admin, dvcee interviews, hyde wristbanding</t>
  </si>
  <si>
    <t>emails, forms, reading liams fast track bill (wow amazing hes so cool)</t>
  </si>
  <si>
    <t>fesc, last minute hyde giveaway</t>
  </si>
  <si>
    <t>Interview with Koren from allpress, interview with critic, podcast training</t>
  </si>
  <si>
    <t>emails, reading and agenda sent out for fesc</t>
  </si>
  <si>
    <t>emailing, prepping newsletter</t>
  </si>
  <si>
    <t xml:space="preserve">went to auckland for family issues so couldn't make appearance in person </t>
  </si>
  <si>
    <t xml:space="preserve">Exec meeting, exec goals, critic column </t>
  </si>
  <si>
    <t>grants panel document reading, emailing about zoom apperance</t>
  </si>
  <si>
    <t>Grants panel document reading + Grants meeting, Newsletter, TikToks</t>
  </si>
  <si>
    <t xml:space="preserve">making Newsletter </t>
  </si>
  <si>
    <t xml:space="preserve">FESC Meeting, meeting minutes write up </t>
  </si>
  <si>
    <t>Make website OUSA Clubs n Socs statement, finishing newsletter, updating emily</t>
  </si>
  <si>
    <t>Div board readings + meeting // emails from the weekend</t>
  </si>
  <si>
    <t>OISA marketing, Emails</t>
  </si>
  <si>
    <t>Emails/admin // academic committee agenda + admin // exec meeting // exec goal planning</t>
  </si>
  <si>
    <t>Met with Dane for ICE, Exec meeting + Goal setting, Meet with Irfaan, EMails, met with Emily, met with Donna</t>
  </si>
  <si>
    <t>CALT readings + CALT</t>
  </si>
  <si>
    <t>Emails, ICE planning, reading Liam's Fast Track bill submission</t>
  </si>
  <si>
    <t>Academic Committee // impromtu meeting w/ careers // commerce div rep meeting // DVC-As IPL</t>
  </si>
  <si>
    <t>OTCB Meeting, Emails</t>
  </si>
  <si>
    <t>DVC-A Meeting // Draft joint memo to CALT // started policy scan</t>
  </si>
  <si>
    <t>OISA comms, minutes reading, meeting with Sam, emails</t>
  </si>
  <si>
    <t>Drafting memo</t>
  </si>
  <si>
    <t>meet with Claire Gallop / emails</t>
  </si>
  <si>
    <t>Researching the fast-track bill, reviewing publicly available submissions on the fast-track bill, reading  the fast-track bill</t>
  </si>
  <si>
    <t xml:space="preserve">emails / exec meetings / admin </t>
  </si>
  <si>
    <t>Mentor meeting (1), planning and writing submission on the fast-track submission (8.5), Exec meeting (1), OUSA Executive strategy meeting (1), Reading Agendas for Humanities Divisional Group and Divisional Leadership Group (1.5)</t>
  </si>
  <si>
    <t>meeting with Julie (DAP) - emails - video for tiktok // video for the rebrand</t>
  </si>
  <si>
    <t>Humanities Divisonal Board (1.5) and Divisional Leadership Board (1), Writing fast-track bill submission (7)</t>
  </si>
  <si>
    <t>meet with OUSA marketing + otago chapliancy meeting + admin / emails</t>
  </si>
  <si>
    <t>meet with Stuart / lecture recordings - admin / emails</t>
  </si>
  <si>
    <t>FESC Meeting, Southern Young Labour Meeting, Students for Environmental Action Meeting, Crimonology Society Meeting, Submitting Fast-track submission</t>
  </si>
  <si>
    <t>emails, free speech working group readings, free speech wg, sjs agm</t>
  </si>
  <si>
    <t>Planning ANZAC speech, editing Critic column</t>
  </si>
  <si>
    <t>jacob coffee, meeting with abby, exec meeting, rnz call</t>
  </si>
  <si>
    <t>Drop in session, writing ANZAC speech, meeting with OUSA Events team, exec meeting</t>
  </si>
  <si>
    <t>dave leaving tea, senate, tuakiritaka psc, tara meeting</t>
  </si>
  <si>
    <t>Finish anzac speech</t>
  </si>
  <si>
    <t xml:space="preserve">anzac day services &amp; </t>
  </si>
  <si>
    <t>Anzac day speech/address and service (i agree with liam's comments on this)</t>
  </si>
  <si>
    <t xml:space="preserve">debbie / gina catch up, abby strategy, meeting with DCC Cr </t>
  </si>
  <si>
    <t>Catching up on Chris Bishop conferences</t>
  </si>
  <si>
    <t xml:space="preserve">readings </t>
  </si>
  <si>
    <t>reading docs for perf arts com meeting, meeting, giving opinions &gt;:(, duties of exec policy updating</t>
  </si>
  <si>
    <t>ATPSC prep, proposals, emals</t>
  </si>
  <si>
    <t>polcom agenda, ibuki meeting, exec meeting, website updating</t>
  </si>
  <si>
    <t>ATPSC meeting, exec meeting, senate prep</t>
  </si>
  <si>
    <t>bye dave, anzac day prepping, instagram post making, drop in feedback sorting</t>
  </si>
  <si>
    <t>Senate meeting</t>
  </si>
  <si>
    <t>anzac day prep and service, survey and drop in sorting</t>
  </si>
  <si>
    <t>postgrad open day doc</t>
  </si>
  <si>
    <t>policies, website</t>
  </si>
  <si>
    <t>instagram+engagement work</t>
  </si>
  <si>
    <t>FESC Workplan adjustments</t>
  </si>
  <si>
    <t>Email and sending off newsletter!</t>
  </si>
  <si>
    <t xml:space="preserve">meeting with keegan, exec meeting </t>
  </si>
  <si>
    <t>Sicko mode</t>
  </si>
  <si>
    <t>signing financials, monthly variance report with matt</t>
  </si>
  <si>
    <t xml:space="preserve">anzac service </t>
  </si>
  <si>
    <t>Anzac Service</t>
  </si>
  <si>
    <t xml:space="preserve">chats with marketing, exectuive startergy meeting with keegan </t>
  </si>
  <si>
    <t>WE ARE BACKKKK - checked emails, starting to plan events i can attend (club-wise), POLSA byo plan, planning charity match :0</t>
  </si>
  <si>
    <t>memo drafting for DVC-A</t>
  </si>
  <si>
    <t>researching lecture recording policy // emails // drop-in table // exec meeting</t>
  </si>
  <si>
    <t>Exec meeting, Drop in table, SDAG, chat with Emily</t>
  </si>
  <si>
    <t>senate prep // senate // memo drafting for DVC-A &amp; CALT</t>
  </si>
  <si>
    <t xml:space="preserve">  </t>
  </si>
  <si>
    <t>OUSA Anzac Service // researching policy for policy scan</t>
  </si>
  <si>
    <t>policy scan // admin &amp; emails</t>
  </si>
  <si>
    <t>compiling changes for 1-stop-shop</t>
  </si>
  <si>
    <t>Hi Ibuki ;)</t>
  </si>
  <si>
    <t>prep presentation</t>
  </si>
  <si>
    <t>Yarn with Keegan and emails</t>
  </si>
  <si>
    <t>presentation / emails / admin / ousa exec meeting / speak with Keegan &amp; Emily yeehaw</t>
  </si>
  <si>
    <t>meet with Keegan / emails / admin</t>
  </si>
  <si>
    <t>ANZAC day services / admin</t>
  </si>
  <si>
    <t xml:space="preserve">(I AM NOT CLAIMING THESE SERVICES BECAUSE I BELIEVE I SHOULD BE PAID FOR IT BUT AS DOCUMENTATION OF MY ATTENDANCE [just for the record]) ANZAC Dawn Service, OUSA ANZAC Service, Preparing ORC LTP submission </t>
  </si>
  <si>
    <t>Finishing off LTP submission and sending out to exec</t>
  </si>
  <si>
    <t>mihi whakatau, council meeting, NZUSA, tim cooper meeting, becca meeting, readings, emails</t>
  </si>
  <si>
    <t>dying/dead</t>
  </si>
  <si>
    <t>admin, feedback table, exec meeting, abby meeting, submission writing w liam, uniq exec meeting</t>
  </si>
  <si>
    <t>dawn service, auahi ora socialising, sam chat, stephen willis meeting, lunch time concert (supporting the arts)</t>
  </si>
  <si>
    <t>tooth pulled so not doing much today : meeting with cancellor, emails, readings</t>
  </si>
  <si>
    <t xml:space="preserve">george st opening, mayor meeting, complaining about mayor, emily, pastoral care, campus watch </t>
  </si>
  <si>
    <t>chch campus stuff</t>
  </si>
  <si>
    <t>get ready its referendum time, policy, website, instagram, board pro, meeting prep, payment authorising</t>
  </si>
  <si>
    <t>GRC prep</t>
  </si>
  <si>
    <t>drop in table, instagram post, refernedum sorting, meeting, logged out of email sorting</t>
  </si>
  <si>
    <t>GRC, exec meeting, proposals</t>
  </si>
  <si>
    <t>hanna meeting, emails, website, emma, donna, polcom</t>
  </si>
  <si>
    <t>meeting w/ Emily, chats w/ stella (academic) as well &lt;3, BoGS prep</t>
  </si>
  <si>
    <t>prep for + actual polcom, duties of exec policy, emails, referenda stuff, instagraming</t>
  </si>
  <si>
    <t>BoGS/BUGS merger committee</t>
  </si>
  <si>
    <t>instagram, emails, keegan</t>
  </si>
  <si>
    <t>odt interview, SPS shenanigans</t>
  </si>
  <si>
    <t>more sps tings</t>
  </si>
  <si>
    <t>GRS correspondence, proposals, pastoral care code review, OUSA SPS page write-up</t>
  </si>
  <si>
    <t xml:space="preserve">marketing meeting and submitting breif for ousa pamphlet </t>
  </si>
  <si>
    <t xml:space="preserve">POLSA meeting </t>
  </si>
  <si>
    <t>meeting with keegan, exectuive statergy documnet, exec meeting and marketing meeting</t>
  </si>
  <si>
    <t>POLSA BYO prep, exec meeting</t>
  </si>
  <si>
    <t xml:space="preserve">executive statergy workplan, liam facebook post on his bills </t>
  </si>
  <si>
    <t xml:space="preserve">Meeting with Iian (mentor), meeting with emily, emails, planning. </t>
  </si>
  <si>
    <t xml:space="preserve">Tetiary video script design, financial signage for monthly financials/reading </t>
  </si>
  <si>
    <t>executive statery workplan meeting with keegan, admin</t>
  </si>
  <si>
    <t>emails / meeting with Tim &amp; Keegan</t>
  </si>
  <si>
    <t>ICE Meeting with Dane (Events) and Akari (DCC) and meeting prep</t>
  </si>
  <si>
    <t>tohu unveiling / BUGS/BoGS prep / mentor meeting / policy scan</t>
  </si>
  <si>
    <t>policy scan + policy work / BUGS &amp; BoGS / DVC-A meeting / filming for tertiary video</t>
  </si>
  <si>
    <t xml:space="preserve">admin / being unwell </t>
  </si>
  <si>
    <t>DLAC note gathering from previous ISRs, ICE comms</t>
  </si>
  <si>
    <t>I'm sorry I had a 75% Ecol report due I will do better</t>
  </si>
  <si>
    <t>admin / emails / reschedule meetings</t>
  </si>
  <si>
    <t xml:space="preserve">emails / exec meeting / admin / prep agenda items / discussion with exec members </t>
  </si>
  <si>
    <t>Feedback Table, Exec Meeting, Meeting with Keegan</t>
  </si>
  <si>
    <t xml:space="preserve">unveiling signage / emails / clinical governance group meeting </t>
  </si>
  <si>
    <t>mahi, coms, prep work for look after your friends</t>
  </si>
  <si>
    <t>Coms / admin</t>
  </si>
  <si>
    <t>emails, chats with Emily Bull, getting VUWSA Drama, UOPISA MoU, writing stuff up</t>
  </si>
  <si>
    <t>coffee catch up, tuakiritaka, link table, abby meeting, exec meeting, liam chat</t>
  </si>
  <si>
    <t>anzac day debrief, grants panel, emily chats, emails, presidents catch up</t>
  </si>
  <si>
    <t>webtransformation, emergency exec, brin meeting, tuakiritaka, emails</t>
  </si>
  <si>
    <t>emails, account sorting, Jason &amp; Buki meeting, candice goodbye</t>
  </si>
  <si>
    <t>pauline meeting, graduation ceremonies, parading, dinner</t>
  </si>
  <si>
    <t>council readings</t>
  </si>
  <si>
    <t>(away)</t>
  </si>
  <si>
    <t>pastoral care doc review response, SPS event department email</t>
  </si>
  <si>
    <t>meeting, referenda sorting (questions, emails, instagram)</t>
  </si>
  <si>
    <t>OUSA exec meeting</t>
  </si>
  <si>
    <t>ANZAC day debrief, clubs and socs offices, yapping with keegan, instagram, emails, referenda question compiling and sorting, website updating</t>
  </si>
  <si>
    <t>emergency meeting, emailing about referenda questions</t>
  </si>
  <si>
    <t>emergency exec meeting</t>
  </si>
  <si>
    <t>polcom prep</t>
  </si>
  <si>
    <t>imposter hour</t>
  </si>
  <si>
    <t>meeting prep, exec times</t>
  </si>
  <si>
    <t xml:space="preserve">parade and grad! Yayayayayay gemella you queen &lt;3 &lt;3 &lt;3 </t>
  </si>
  <si>
    <t>5 volunteer hours carparking for event</t>
  </si>
  <si>
    <t xml:space="preserve">emailing with Ingrid about script, verifying my identity to the council, emailing Kathryn </t>
  </si>
  <si>
    <t>emails and planning charity event, Emily Bull chat!!!!</t>
  </si>
  <si>
    <t xml:space="preserve">exec meeting and meeting with keegan, emails with ingird scheduling </t>
  </si>
  <si>
    <t>reading new club constitution, ousa exec meeting</t>
  </si>
  <si>
    <t>meeting with debbie, grants panel meeting, emails, onecall</t>
  </si>
  <si>
    <t>meeting with events regarding charity match, grants panel meeting</t>
  </si>
  <si>
    <t xml:space="preserve">talking with matt and signing financials </t>
  </si>
  <si>
    <t>clubs sending me emails for newsletter, finished newsletter</t>
  </si>
  <si>
    <t>adjustments to the workplan</t>
  </si>
  <si>
    <t>sending newsletter out, meeting with caroline, emails</t>
  </si>
  <si>
    <t>emails + admin</t>
  </si>
  <si>
    <t>Email, OISA comms</t>
  </si>
  <si>
    <t>AcCom admin / helping with OUSA grad stuff / exec meeting prep / exec meeting / drop in table</t>
  </si>
  <si>
    <t>Exec meeting, suuuuper brief meet w/ Emily, meet Sarah DLAC</t>
  </si>
  <si>
    <t>career teams emails / lecture recordings research / DLE meeting prep</t>
  </si>
  <si>
    <t>Emergency meeting / digital learning project steering committee meeting / email + admin</t>
  </si>
  <si>
    <t>Emergency meeting, emails</t>
  </si>
  <si>
    <t>DVC-A meeting / planning with div reps / planning for lecture recordings consults</t>
  </si>
  <si>
    <t>Meeting with Jason, Meeting with Jason &amp; Keegan, OISA meet</t>
  </si>
  <si>
    <t>grad parade &amp; 4pm ceremony</t>
  </si>
  <si>
    <t>Grad parade! Email, OISA event planning</t>
  </si>
  <si>
    <t>admin / emails / coms (other mahi i did talk ousa at - meeting with Hon. Minister Penny Simmonds &amp; Hon. Louise Upston + at NZSL Awards)</t>
  </si>
  <si>
    <t>Pols Planning</t>
  </si>
  <si>
    <t>Tuakiritaka Campaign - link ousa - weekly meeting - talk lecture recordings etc / discuss exec - appareance at Market in link - emails</t>
  </si>
  <si>
    <t xml:space="preserve">Getting rough feedback to HUMS meeting </t>
  </si>
  <si>
    <t>discuss ousa with exec - lecture recordings - marketing brief for look after your friends</t>
  </si>
  <si>
    <t>"emergency meeting," Meeting with events team about politics week (dw gangsters nothing hectic)</t>
  </si>
  <si>
    <t>Reaching out for Wellington trip meetings with politicians</t>
  </si>
  <si>
    <t>meeting w liam, council readings, emails, admin</t>
  </si>
  <si>
    <t>slowly becoming not dead (slowly)</t>
  </si>
  <si>
    <t>emails, planning, bank phone call, exec meeting, ird admin, meeting with rachel</t>
  </si>
  <si>
    <t>Meeting with Liam, SFR, reading documents</t>
  </si>
  <si>
    <t>emails, tuakiritaka video filming, sam interview, office chats</t>
  </si>
  <si>
    <t>EPT Planning Commitee, Emails</t>
  </si>
  <si>
    <t>band practice space work, letter to bishop, update on handover, more emails, admin</t>
  </si>
  <si>
    <t>council</t>
  </si>
  <si>
    <t>grad sitting on stage &amp; parades, HEDC consultation</t>
  </si>
  <si>
    <t>referendum questions, making a critic crossword, emails</t>
  </si>
  <si>
    <t>Imposter hour feedback collection</t>
  </si>
  <si>
    <t>referendum sorting, emails, exec times, meeting</t>
  </si>
  <si>
    <t>exec meeting, emails</t>
  </si>
  <si>
    <t xml:space="preserve">forum, VCSSAG </t>
  </si>
  <si>
    <t>proposals, SPS marketing stuff</t>
  </si>
  <si>
    <t>keegan yapping</t>
  </si>
  <si>
    <t>meeting w/ russell</t>
  </si>
  <si>
    <t>grad sitting on stage</t>
  </si>
  <si>
    <t xml:space="preserve">grad parade, HEDC meeting </t>
  </si>
  <si>
    <t xml:space="preserve">POLSA events meetup, POLSA meeting </t>
  </si>
  <si>
    <t>asb, signing off financials</t>
  </si>
  <si>
    <t xml:space="preserve">emails to Uni about black display boards, sorting TikTok entries, drop in session, exec meeting </t>
  </si>
  <si>
    <t>meeting with chief finance officer</t>
  </si>
  <si>
    <t xml:space="preserve">POLSA event </t>
  </si>
  <si>
    <t xml:space="preserve">meeting with keegan, talking with matt </t>
  </si>
  <si>
    <t xml:space="preserve">emailing companies for TiB's grant application </t>
  </si>
  <si>
    <t>sorting TiB's Grant application</t>
  </si>
  <si>
    <t xml:space="preserve"> 2 graduations, prep + attendance </t>
  </si>
  <si>
    <t>lecture recordings meeting w/ tara &amp; buku // doing proposals for HUMS // admin</t>
  </si>
  <si>
    <t>Meet with Stella and Tara, DLAC meeting</t>
  </si>
  <si>
    <t>Volunteer hours (not included) // drop-in table kinda // admin // exec</t>
  </si>
  <si>
    <t>Emails // stressing over lecture recordings // figuring out to get students to engage with lecture recordings // being stressed generally // Jamie Shaw meeting</t>
  </si>
  <si>
    <t>OISA Comms</t>
  </si>
  <si>
    <t>crying over lecture recordings (and stressing) // prepping for CALT (so scared)!! // admin stuff</t>
  </si>
  <si>
    <t>DVC-A meeting (last one before CALT!) // AcCom admin // readings for Sci Div Board on Monday</t>
  </si>
  <si>
    <t>General Lecture recordings mahi/chats from week idk how to categorize lol</t>
  </si>
  <si>
    <t>grad parading // meeting w/ Keegan &amp; Hanna for HEDC // 4pm grad</t>
  </si>
  <si>
    <t>CALT AGENDA READING!!! WE ARE ITEM 4!!!</t>
  </si>
  <si>
    <t>lecture recording meeting - discuss with exec - speak donna</t>
  </si>
  <si>
    <t>Mentor Meeting + Meeting with Keegan</t>
  </si>
  <si>
    <t>day off</t>
  </si>
  <si>
    <t>Campaign planning + Executive Meeting + Meeting with Stella</t>
  </si>
  <si>
    <t>admin, emails, talk with exec, discuss issues, interview with Hugh from Critic, Period Project ???</t>
  </si>
  <si>
    <t>Ethical behaviour advisory comittee, talk with exec, Otago Tertiary Chaplaincy Trust Board</t>
  </si>
  <si>
    <t>emails / readings</t>
  </si>
  <si>
    <t>Focus Group and Survey Planning for cost of living</t>
  </si>
  <si>
    <t>Grad Walk</t>
  </si>
  <si>
    <t>read over upcoming ousa exec meeting / comittee</t>
  </si>
  <si>
    <t>Writing in-person submission to ORC</t>
  </si>
  <si>
    <t>jeff meeting, critic photoshoot, CEO KPI, emails, Sir Glucy zoom</t>
  </si>
  <si>
    <t>Document reading (finally not dead)</t>
  </si>
  <si>
    <t>FESC meeting, meeting with Abby, random guy meeting, exec meeting + prep</t>
  </si>
  <si>
    <t>Exec meeting, emails, catch-ups</t>
  </si>
  <si>
    <t>pink ribbon breakfast, tara catch up, marketing meeting, letter to Goldsmith</t>
  </si>
  <si>
    <t>Interview with TiB, documents (policy readings)</t>
  </si>
  <si>
    <t>wellington!</t>
  </si>
  <si>
    <t xml:space="preserve">meeting with VC, Ceo/Chair meeting, Sam Gibbs, Nursing zoom discussion, library talks, MNSc </t>
  </si>
  <si>
    <t>Emily weekly catchup, more documents(help), library meeting</t>
  </si>
  <si>
    <t>Open day helping</t>
  </si>
  <si>
    <t>(sick) reading documents, instagram, pros and cons</t>
  </si>
  <si>
    <t xml:space="preserve">bank visit, emails </t>
  </si>
  <si>
    <t>fesc, pros and cons, drop in table, meeting</t>
  </si>
  <si>
    <t>sick :(</t>
  </si>
  <si>
    <t>marketing meeting, emails, liam meetings (he forgot though @liam do better), donna policy, referenda sorting</t>
  </si>
  <si>
    <t>sitting in keegans chair, critic column, polcom agenda</t>
  </si>
  <si>
    <t>OUHEC prep + hui</t>
  </si>
  <si>
    <t>keegan, polcom sorting, emails, buki found a bag of sand and i found the lost flag holder yay, policy admin, exec times, drop in table sorting, library meeting</t>
  </si>
  <si>
    <t>library meeting</t>
  </si>
  <si>
    <t>(sick)</t>
  </si>
  <si>
    <t>Fesc Agenda and documents, looking over real estate proposal with debbie</t>
  </si>
  <si>
    <t xml:space="preserve">making Semester 1 Club n Socs Rep feedback form, POLSA meetings (2 hours), sent email out for final newsletter. </t>
  </si>
  <si>
    <t>FESC meeting, drop in table and meeting with keegan</t>
  </si>
  <si>
    <t>Exec meeting, spoke to Jamie</t>
  </si>
  <si>
    <t>talking with matt and mukesh, emails</t>
  </si>
  <si>
    <t>Meeting with mentor, emails to Caroline</t>
  </si>
  <si>
    <t>palestine protest (not ousa) , signing financials, meeting with matt to discuss variance with sausages?</t>
  </si>
  <si>
    <t>Palestine protest (not counting towards hour) emails, and sorting newsletter</t>
  </si>
  <si>
    <t xml:space="preserve">learning accounting through matt/ mukesh ---&gt; starting to look at next years budget,  reviewing last years budget </t>
  </si>
  <si>
    <t xml:space="preserve">Finalising who won the TikTok competition, newsletter, library meeting </t>
  </si>
  <si>
    <t>finalising newsletter, final email to be sent out for semester, strategy plan for second semester</t>
  </si>
  <si>
    <t>AcCom meeting // Science DAB meeting // Critic Interview // HEDC consult drafting</t>
  </si>
  <si>
    <t>AcCom follow ups // CALT prep // Exec meeting prep // lecture recordings talks w/ Tara &amp; Buki // Exec Meeting</t>
  </si>
  <si>
    <t>Weekly Meeting, Lecture recordings talks with Tara Stella, Emily catchup</t>
  </si>
  <si>
    <t>Meeting w/ Charles about one-stop-shop  // meeting about PHIL312 // CALT prep // marketing brief</t>
  </si>
  <si>
    <t>Emails for PHIL312 // policy searching &amp; reading // literature on lecture recordings // CALT!!</t>
  </si>
  <si>
    <t>dvca prep // meeting w/ DVC A // emails &amp; admin // buki &amp; tara meeting // workshopping consultation // contacting people for consultation</t>
  </si>
  <si>
    <t>OISA meeting, lecture recording meeting with Stella, Tara, OISA exam packs making</t>
  </si>
  <si>
    <t>Email to mentor, email with Trent, Lecture recordings Strategy with OISA</t>
  </si>
  <si>
    <t>UAG Submission Prep // DLE PSC Reading</t>
  </si>
  <si>
    <t>TiB meeting - following up mahi from this, admin, coms with Keegan, emails</t>
  </si>
  <si>
    <t>Attended how to consult for climate change comission, ousa exec meeting, talk lecture recordings, read through CALT - follow up TiB</t>
  </si>
  <si>
    <t>Oral Submission to the Regional Council, Working on Cost of Living Campaign Draft, Executive Meeting, review of HUMS agendas</t>
  </si>
  <si>
    <t>meet with Keegan, discuss with exec, emails-</t>
  </si>
  <si>
    <t xml:space="preserve">Humanities Divisional Board and Divisional Leadership, Catch-up with Emily! </t>
  </si>
  <si>
    <t>Rally on union lawn for Palestine - Muslim Club leading, exec discussion - fill out marketing brief</t>
  </si>
  <si>
    <t>In Smellington</t>
  </si>
  <si>
    <t>lecture recording meeting with ibuki / stella, marketing brief, discuss with exec member</t>
  </si>
  <si>
    <t>catch up on emails / key in meeting dates / read through winter wellbeing week plans</t>
  </si>
  <si>
    <t xml:space="preserve">submitted the marketing brief, offered meeting this week with Anna to talk over campaign and purpose of universal lecture recordings </t>
  </si>
  <si>
    <t xml:space="preserve">general admin, tertiary day, tim meeting, office chats </t>
  </si>
  <si>
    <t>locals, uag subission, exec meeting, latte art competition, emails</t>
  </si>
  <si>
    <t xml:space="preserve">senate, uag submission, māori wards, nzusa, council meeting, unicol </t>
  </si>
  <si>
    <t>tec prep, budget prep, protest, polcom, tec meeting, budget day, tim meeting, ODT interview, Newstalk interview, TVNZ Interview, Cumby, Debbie talk</t>
  </si>
  <si>
    <t>UAG Submission, Talking w nina, paul holdings board chat, referendum policy</t>
  </si>
  <si>
    <t xml:space="preserve">open day </t>
  </si>
  <si>
    <t>keegan, referendum admin, drop in table, UAG meeting, regular meeting</t>
  </si>
  <si>
    <t xml:space="preserve">UAG questions, GRC prep + meeting, Tim Cooper meeting, exec meeting </t>
  </si>
  <si>
    <t>emails and reading documents</t>
  </si>
  <si>
    <t>senate prep + meeting</t>
  </si>
  <si>
    <t>Toitū Te Tiriti protest, polcom, tec meeting, budget 2024 livestream watching, referendum result release</t>
  </si>
  <si>
    <t>emails, reading UAG submission, polcom minutes</t>
  </si>
  <si>
    <t>blues and golds policy sorting</t>
  </si>
  <si>
    <t>Meeting with Jeff, signing financials and UAG agenda/ structure for meeting , tetiary open day</t>
  </si>
  <si>
    <t>Open day table, emails</t>
  </si>
  <si>
    <t xml:space="preserve">drop in table, uag submission meeting, executive meeting </t>
  </si>
  <si>
    <t>FINAL NEWSLETTER SENT WOOO, sorted winner for tiktok comp, emails</t>
  </si>
  <si>
    <t>emails, sorting photos clubs have sent through</t>
  </si>
  <si>
    <t>DLE PSC prep // Tim meeting // Stuart calls</t>
  </si>
  <si>
    <t>Open day table, chats, admin, OISA comms</t>
  </si>
  <si>
    <t>DLE PSC // meeting about PHIL312 // UAG submissions // senate readings // admin</t>
  </si>
  <si>
    <t>Trying my darndest to get international students onboard with Recording and CC consultation with chats, Exec meeting, UAG meet, marketing meet</t>
  </si>
  <si>
    <t>Senate // meeting with Ani about TRM and lecture recordings</t>
  </si>
  <si>
    <t>Prep for TEC // TEC meeting</t>
  </si>
  <si>
    <t>Admin + emails // Comp sci proposals // sci standing committee readings + meeting</t>
  </si>
  <si>
    <t>Emails // PHIL312 submission // consultation work</t>
  </si>
  <si>
    <t xml:space="preserve">Tertiaty open day / speak with exec / organise meeting lecture recording /  take phone call over welfare issue </t>
  </si>
  <si>
    <t>At tertiary open day table</t>
  </si>
  <si>
    <t>UAG submission / exec meeting, lecture recording meeting, discuss with exec</t>
  </si>
  <si>
    <t>Exec meeting &amp; Follow-up meeting with Keegan about Local Government Amendment Bill Submission</t>
  </si>
  <si>
    <t>studied</t>
  </si>
  <si>
    <t>Reviewing Submission on Local Government Amendment Bill Submission</t>
  </si>
  <si>
    <t>Meeting with Sophie from OUSA support, TEC - Morgan Healey, Lecture Recording stuff</t>
  </si>
  <si>
    <t>Meeting with the former king of Dunedin, Aaron Hawkins</t>
  </si>
  <si>
    <t>emails / read over ref. comments</t>
  </si>
  <si>
    <t>Review UAG Submission</t>
  </si>
  <si>
    <t>blue and gold document read over / TiB read over / prep-brainstorm thoughts on sem 2</t>
  </si>
  <si>
    <t>referendum policy, admin, exec meeting speed run, liam chats, holdings, asb call</t>
  </si>
  <si>
    <t>emails, stephen willis meeting, finaces sorting, DCBFF charity readings</t>
  </si>
  <si>
    <t>good one, debbie catch up, caroline chats, SOE letter, Referendum policy</t>
  </si>
  <si>
    <t>stuart meeting, ref policy, nikki meeting</t>
  </si>
  <si>
    <t>studying</t>
  </si>
  <si>
    <t>emergency exec meeting, emails</t>
  </si>
  <si>
    <t>BoGS prep + meeting</t>
  </si>
  <si>
    <t>exam</t>
  </si>
  <si>
    <t>emails for postgrad open day</t>
  </si>
  <si>
    <t>read blues and golds stuff</t>
  </si>
  <si>
    <t xml:space="preserve">speed run exec meeting, send photos of clubs to caroline, </t>
  </si>
  <si>
    <t xml:space="preserve">meetign with mentor </t>
  </si>
  <si>
    <t xml:space="preserve">emails! </t>
  </si>
  <si>
    <t>on the grind for exams</t>
  </si>
  <si>
    <t>Read Blues &amp; Golds criteria // emails + chasing lecture recording consults // exec meeting</t>
  </si>
  <si>
    <t>lecture recording consult // BUGS/BoGS prep // BUGS BoGS // admin&amp;emails</t>
  </si>
  <si>
    <t>Stuart meeting prep // meeting w DVC A &amp; Keegan</t>
  </si>
  <si>
    <t>Can I please add 13 of my unpaid hours here xx</t>
  </si>
  <si>
    <t xml:space="preserve">fill in break downs / coms - emails </t>
  </si>
  <si>
    <t>meeting exec/ speak to exec / emails - Emily - policy inclusion</t>
  </si>
  <si>
    <t>Speed Running Exec Meeting</t>
  </si>
  <si>
    <t xml:space="preserve">clinical governance group / emails (to Claire/Shannon/TiB) / speak to exec </t>
  </si>
  <si>
    <t>Reviewing Academic Committee Agenda for feedback</t>
  </si>
  <si>
    <t xml:space="preserve">exec talk / speak to students around their experience with Student Health / emails </t>
  </si>
  <si>
    <t xml:space="preserve">meet with keegan / student health stuff / emails / </t>
  </si>
  <si>
    <t>(exam)</t>
  </si>
  <si>
    <t>OUSA Pols Campign rough planning</t>
  </si>
  <si>
    <t>Charities Panel, Gina meeting, preparing nursing consultation doc, KPI prep</t>
  </si>
  <si>
    <t>Council in CHCH</t>
  </si>
  <si>
    <t>CHCH: meeting PSOC, Nursing Students, Dean of CHCH campus, emails marketing</t>
  </si>
  <si>
    <t xml:space="preserve">web transformation, IT governance board, marketing stuff </t>
  </si>
  <si>
    <t>marketing stuff, emails, sorting scheudling, left early to take my exam B)</t>
  </si>
  <si>
    <t xml:space="preserve">sorting of emails, working on handover document, MNSc document </t>
  </si>
  <si>
    <t>reading referenda comments</t>
  </si>
  <si>
    <t>meeting with marketing, emails</t>
  </si>
  <si>
    <t>looking over emails, talking to Amber!</t>
  </si>
  <si>
    <t>planning 'story-boards' for recreation videos</t>
  </si>
  <si>
    <t>Emails &amp; admin</t>
  </si>
  <si>
    <t>QAC Prep &amp; Readings</t>
  </si>
  <si>
    <t>QAC Meeting // prep for DVC A meeting</t>
  </si>
  <si>
    <t>Meetings with Phillip, Jo, Emails</t>
  </si>
  <si>
    <t>DVC A Meeting</t>
  </si>
  <si>
    <t>Can i please add 15 of my unpaid hours here xx</t>
  </si>
  <si>
    <t>meeting with Caroline / Shannon - OUSA Clubsn'Socs - emails - speak with Donna &lt;3 hatch plans with Keegan &amp; Liam</t>
  </si>
  <si>
    <t>Reviewing Teaching and Timetabling Agenda + Teaching and Timetable Committee + Fast Track Oral Sub Prep</t>
  </si>
  <si>
    <t>emails / keegan - donna - emails</t>
  </si>
  <si>
    <t xml:space="preserve">Oral Submission to the Environmental Select Committee on Fast-track + Emails </t>
  </si>
  <si>
    <t xml:space="preserve">marketing / keegan - emily - donna - emails </t>
  </si>
  <si>
    <t>Keegan is my hero &lt;3 / meet ole alumni / donna</t>
  </si>
  <si>
    <t>spoke to Liam about Living Standards for Students</t>
  </si>
  <si>
    <t>Meeting with Gill Brown from DCC</t>
  </si>
  <si>
    <t>drive home / leave dunedin</t>
  </si>
  <si>
    <t>sorting emails, talking with liam, admin generally</t>
  </si>
  <si>
    <t>meeting w music department, council meeting, emails, liam office chats, workplace chats</t>
  </si>
  <si>
    <t>Finance + budget stuff, an 8pm meeting ???, special paper considerations, emails and admin</t>
  </si>
  <si>
    <t xml:space="preserve">Donna and keegan go shooping, tuakirtaka PSC, chats </t>
  </si>
  <si>
    <t xml:space="preserve">train looking into, tele catch up, tara call, helen meeting, hocken visit </t>
  </si>
  <si>
    <t>working bee</t>
  </si>
  <si>
    <t xml:space="preserve">scheduling, readings </t>
  </si>
  <si>
    <t>meeting w/ Laura, emails to departments about postgrad open day</t>
  </si>
  <si>
    <t>meg meeting, vanisha meeting</t>
  </si>
  <si>
    <t>catching up on emails, yappa yappa with keegan</t>
  </si>
  <si>
    <t xml:space="preserve">postgrad open day brief </t>
  </si>
  <si>
    <t>readings and meeting for net carbon zero</t>
  </si>
  <si>
    <t>UOHEC prep + meeting</t>
  </si>
  <si>
    <t xml:space="preserve">imposter hour, meeting w/ Laura </t>
  </si>
  <si>
    <t>writing q report on a plane</t>
  </si>
  <si>
    <t>END OF QUARTER 2</t>
  </si>
  <si>
    <t>POLSA things</t>
  </si>
  <si>
    <t xml:space="preserve">looking at google form, emails!!!!!!!!!! </t>
  </si>
  <si>
    <t xml:space="preserve">charity match planning? </t>
  </si>
  <si>
    <t>writing second quarterly report</t>
  </si>
  <si>
    <t>catching up on emails for POLSA</t>
  </si>
  <si>
    <t>Quantitative skills meeting // academic specialists meeting // science div board // proposed policy reading</t>
  </si>
  <si>
    <t>Policy drafting work // emails //meeting prep// meeting with student about course software</t>
  </si>
  <si>
    <t>Admin // policy drafting work</t>
  </si>
  <si>
    <t>Meet with Careers, Meet with Umi, Quarterly report</t>
  </si>
  <si>
    <t>Meeting with Jo Gibson</t>
  </si>
  <si>
    <t>Interview, photos with DCC for int. student pamphlets, meet with mentor, emails</t>
  </si>
  <si>
    <t>Hocken exhibition opening // meeting with David Thomson</t>
  </si>
  <si>
    <t>Academic Audit Prep // writing quarterly report</t>
  </si>
  <si>
    <t>readings for meeting - went to Waste Minismiation Group for Uni - brief group chat</t>
  </si>
  <si>
    <t>Mentor Meeting, Meeting with Keegan, Planning SoF Survey</t>
  </si>
  <si>
    <t>emails / prep</t>
  </si>
  <si>
    <t>Emails and SoF planning</t>
  </si>
  <si>
    <t>ill</t>
  </si>
  <si>
    <t>Fast Track Coalition Meeting</t>
  </si>
  <si>
    <t>meeting with Chaplians / reading for meeting / emails</t>
  </si>
  <si>
    <t>meeting with Keegan / prep for following week / emails</t>
  </si>
  <si>
    <t>meeting with David Thompson</t>
  </si>
  <si>
    <t>Quaterly Report writing start</t>
  </si>
  <si>
    <t>28 emails in one day (ew), meeting w pvchs, tim cooper, one call, bank, marketing chats</t>
  </si>
  <si>
    <t>initations campgain, aquanias opening, academic audit discussion, nzusa and accointing</t>
  </si>
  <si>
    <t>writing q report</t>
  </si>
  <si>
    <t>debbie meeting, senate, kpi setting, quarter report writing, helen nicholosn farewell, uul papers</t>
  </si>
  <si>
    <t>writing q report, ept</t>
  </si>
  <si>
    <t>UUL board meeting, quatertly report finishing, emails</t>
  </si>
  <si>
    <t>matariki!</t>
  </si>
  <si>
    <t>q reports, emails</t>
  </si>
  <si>
    <t>keegan yappa yappa, calendaring, critic chat</t>
  </si>
  <si>
    <t>2nd quarter report</t>
  </si>
  <si>
    <t>academic audit discussion, writing q report</t>
  </si>
  <si>
    <t>academic audit discussion, GRC</t>
  </si>
  <si>
    <t>Auckland</t>
  </si>
  <si>
    <t>""</t>
  </si>
  <si>
    <t>emails, reading and commenting on liams submission</t>
  </si>
  <si>
    <t>q report reading, emails</t>
  </si>
  <si>
    <t xml:space="preserve">POLSA zoom meeting </t>
  </si>
  <si>
    <t>Prep for tim &amp; keegan meeting (then had emergency &amp; couldnt attend :/) // audit doc reading</t>
  </si>
  <si>
    <t>Quartely report writing</t>
  </si>
  <si>
    <t>Audit meeting</t>
  </si>
  <si>
    <t>Quartely report finalise</t>
  </si>
  <si>
    <t>Humanities exam meeting &amp; prep // senate prep // senate // quarterly report writing</t>
  </si>
  <si>
    <t>CALT Readings // Policy reading &amp; prep // admin // CALT</t>
  </si>
  <si>
    <t>Emails, reading Liam's submission, OISA comms</t>
  </si>
  <si>
    <t>Paid for 10 hrs work xx</t>
  </si>
  <si>
    <t>Chapliancy Consultative Board - emails (trying to still see Claire 1-1)- quaterly report</t>
  </si>
  <si>
    <t xml:space="preserve">Preparing Residential Tenancies Ammendment Bill Submission </t>
  </si>
  <si>
    <t>Academic Audit Meeting // Quaterly Report</t>
  </si>
  <si>
    <t>Preparing Residential Tenancies Ammendent Bill Submission</t>
  </si>
  <si>
    <t>Quaterly Report</t>
  </si>
  <si>
    <t xml:space="preserve">Writing Residential Tenancies Ammendment Bill Submission </t>
  </si>
  <si>
    <t xml:space="preserve">Prep for next week meetings / emails / convo around Student Health </t>
  </si>
  <si>
    <t>Writing Residential Tenancies Ammendment Bill Submission + Pre UAG Meeting</t>
  </si>
  <si>
    <t>Matariki</t>
  </si>
  <si>
    <t>powhiri for grant, all staff welcome, emails</t>
  </si>
  <si>
    <t>exec meeting, reading of quarterly reports, emails, francis hodgkins readings</t>
  </si>
  <si>
    <t>Volunteer hours (not for pay, just for record) - 2.5 hours with OSGS administrative work</t>
  </si>
  <si>
    <t>stephen willis meeting, finance and budget comittee, buisness after 5 event</t>
  </si>
  <si>
    <t>francis hodgekins, emergency exec meeting, readings</t>
  </si>
  <si>
    <t>Project steering committee (colleges), emergency meeting, reading deed of lease</t>
  </si>
  <si>
    <t xml:space="preserve">emails, donna chats, council readings, meeting with Jo </t>
  </si>
  <si>
    <t>council brunch</t>
  </si>
  <si>
    <t xml:space="preserve">readings council </t>
  </si>
  <si>
    <t>website, reading meeting docs, emails, q reports, policies, polcom prep</t>
  </si>
  <si>
    <t>postgrad reps korero</t>
  </si>
  <si>
    <t>meeting, tara, student health survey instagram, calendaring, reading liams submission again</t>
  </si>
  <si>
    <t>back from auckland</t>
  </si>
  <si>
    <t>(back to auckland)</t>
  </si>
  <si>
    <t>COVID</t>
  </si>
  <si>
    <t>emergency exec meeting and reading deed</t>
  </si>
  <si>
    <t>emails, policy adjusting/writing</t>
  </si>
  <si>
    <t>quarterly report reading and feedbacking</t>
  </si>
  <si>
    <t>admin // emails</t>
  </si>
  <si>
    <t>Standing Committee, emails to mentor, reading</t>
  </si>
  <si>
    <t>bugs readings but couldnt attend meeting</t>
  </si>
  <si>
    <t>Emergency exec meeting // meeting prep &amp; reading deed</t>
  </si>
  <si>
    <t>DVC A Meeting &amp; prep</t>
  </si>
  <si>
    <t>OISA merch retrieval, planning for Welcome</t>
  </si>
  <si>
    <t>read over board pack / liam submission / emails</t>
  </si>
  <si>
    <t>standing committee - meet with Emily - emails - drafting / researching policy for polcom</t>
  </si>
  <si>
    <t>Revising Submission and Quarterly Report (my original was too long)</t>
  </si>
  <si>
    <t>clinical governance group - emails</t>
  </si>
  <si>
    <t>UAG Meeting</t>
  </si>
  <si>
    <t>ousa meeting - emails - coms - admin</t>
  </si>
  <si>
    <t>admin / emails / prep work / writing policy</t>
  </si>
  <si>
    <t>Reviewing Teaching and Timetabling Agenda + Emails</t>
  </si>
  <si>
    <t>reminding myself to fill out</t>
  </si>
  <si>
    <t>tim cooper meeting. emails, admin, council and SLT hang out, chat wiht trish</t>
  </si>
  <si>
    <t>polcom, quintin hang out, budget</t>
  </si>
  <si>
    <t>Meeting with Liam, planning flatting questions, reading quarterlys, emails</t>
  </si>
  <si>
    <t xml:space="preserve">exec meeting, web transformation, initations talk </t>
  </si>
  <si>
    <t>emails &amp; sick :((</t>
  </si>
  <si>
    <t>Back in Dunedin</t>
  </si>
  <si>
    <t>quarterly report feedback, reading vcssag things</t>
  </si>
  <si>
    <t>emails, exec QRs</t>
  </si>
  <si>
    <t>polcom, student support building tour, q report feedback, meeting readings, budget with matt, quintin and keegan yaps</t>
  </si>
  <si>
    <t>Imposter hour planning</t>
  </si>
  <si>
    <t>exec meeting, vcssag</t>
  </si>
  <si>
    <t>VCSSAG prep + meeting, exec meeting, proposals</t>
  </si>
  <si>
    <t>filming with ibuki for lecture recordings promo, polcom admin</t>
  </si>
  <si>
    <t>graphic design is my passion-ing video promo</t>
  </si>
  <si>
    <t>Back from break</t>
  </si>
  <si>
    <t>reading collective uni and pharmaceutical science students constitutions, reading quarterly reports</t>
  </si>
  <si>
    <t>exec meeting, updating caroline on constitutions and newsletter planning, add things to quarterly report</t>
  </si>
  <si>
    <t>updating quarterly report, starting newsletter</t>
  </si>
  <si>
    <t>Chat with Sze-En from Social Impact Studio, emails, writing email drafts for later emails (lol), OISA comms</t>
  </si>
  <si>
    <t>OUSA mentor meeting // LR consult work // policy work</t>
  </si>
  <si>
    <t>International Welcome and Expo prep/actual event, OISA comms, writing Int. Welcome speech/reviewing details, talking to services around uni and plugging lecture recordings with as many staff as possible, meet with Social Impact Studio, talking to marketing about poster, helping esther with pre-market day tidy, reading/reviewing Quarterly Reports. Whew big day!! Fun tho :)) I also tried improv for the first time ever which was super fun (unrelated). Also fun easter egg since the excel cell doesn't go this far: first person to read this bit and message me gets a prize</t>
  </si>
  <si>
    <t>exec readings // exec meeting // LR consult work</t>
  </si>
  <si>
    <t>Exec meeting, VCSSAG, emails, comms with lecture recording group, general comms, talking to international students, meeting/VCSSAG prep, and OISA COMMS, drafting email reply to lecture recordings, BIG DAY AGAIN ROUGH</t>
  </si>
  <si>
    <t>hospital</t>
  </si>
  <si>
    <t>Video filming with Emily, Meeting Alexander (web design), Meet Dane, Meeting International students, lecture recording emails, general emails</t>
  </si>
  <si>
    <t>Emails, Asking Professors about Lecture recording, He kōrero whetū,</t>
  </si>
  <si>
    <t>Lecture recording comms, ICE comms, OISA comms</t>
  </si>
  <si>
    <t>emails / responding to lecture recording art /admin</t>
  </si>
  <si>
    <t>Teaching and timetabling committee with the legend Grant Robertson - I had a real fanboy moment when I saw him at the meeting, Yarning with Keegan</t>
  </si>
  <si>
    <t>quaterly reports / emails / critic - Hanna / lecture recording chat</t>
  </si>
  <si>
    <t>quaterly reports / emails / critic - Hugh - read over agenda documents / feedback on forms</t>
  </si>
  <si>
    <t>Meeting with Stella M about survey questions | Drafting Survey questions | Reviewing Quarterly Reports</t>
  </si>
  <si>
    <t>ousa weekly meeting, discussing lecture recordings Buki/Stella, talk clubs'n'socs with Emma &amp; speak with Stella S</t>
  </si>
  <si>
    <t>Exec Meeting | Interview with Hugh</t>
  </si>
  <si>
    <t xml:space="preserve">emails - prep calendar for next week - meetings - sophie charter agenda </t>
  </si>
  <si>
    <t>CAFT Admin | Semester planning</t>
  </si>
  <si>
    <t>sophia charter working group, emails, emergency exec meeting, chats</t>
  </si>
  <si>
    <t>Emergency meeting, chats, planning out how i can turn this year around lol</t>
  </si>
  <si>
    <t>gemella chat, emails, stella visit, st.margs fc, visitng student support</t>
  </si>
  <si>
    <t xml:space="preserve">market day, grants pannel, liam chats, </t>
  </si>
  <si>
    <t>EPT meeting, fixing Q2 report, reading agenda tmrw, volunteer hours(not noted hours just for record!)</t>
  </si>
  <si>
    <t xml:space="preserve">exec meeting, ceo/chair/president meeting, jeff emeting, greens event, admin, </t>
  </si>
  <si>
    <t>alumni newsletter, emailing stakeholders, very emotional exec meeting, overseas investment submission writing</t>
  </si>
  <si>
    <t xml:space="preserve">meeting with grant, joel lunch, protest, fees submission meeting, admin </t>
  </si>
  <si>
    <t>Submission research and writing</t>
  </si>
  <si>
    <t>keegan talking, emergency exec meeting, emais</t>
  </si>
  <si>
    <t>meeting w/ Gwen, emergency exec meeting</t>
  </si>
  <si>
    <t>(flu shot yesterday so sleepy day) polcom minutes, emails, referenda procedure</t>
  </si>
  <si>
    <t>market day, performing arts committee meeting</t>
  </si>
  <si>
    <t>exec meeting, keegan chats, Emily, chats</t>
  </si>
  <si>
    <t>exec meeting, stella, liam, and hanna weekly meetings, clubs day, greens event, sleeplessly updating the website until the wee hours of the morning</t>
  </si>
  <si>
    <t>postgrad open day planning</t>
  </si>
  <si>
    <t>policy things, bangladesh students event, emails</t>
  </si>
  <si>
    <t>Jo meeting</t>
  </si>
  <si>
    <t>post making</t>
  </si>
  <si>
    <t>talked to Tara and Stella about semester plans, talked to donna</t>
  </si>
  <si>
    <t>newsletter</t>
  </si>
  <si>
    <t>grants panel meeting, meeting with caroline, market day</t>
  </si>
  <si>
    <t>clubs day and talking to Caroline, filming with amber and liam, POLSA stuff</t>
  </si>
  <si>
    <t>Call with Pauliasi, talk with UC AVP Caleb, Emails, Exec Meeting, lecture recording comms, misc, LA SALSA (does not count unfortunately)</t>
  </si>
  <si>
    <t>Emails, lecture comms, critic blurb writing, Contact Dane/Lux, OISA comms</t>
  </si>
  <si>
    <t>hospital // call with DVC A</t>
  </si>
  <si>
    <t>Market day, Beyblade tournament (not counted dw) (would've counted it if I won), emails reaching out to international students (and some reaching out to me which is fantastic), lecture recording/OISA comms</t>
  </si>
  <si>
    <t>LR consult work</t>
  </si>
  <si>
    <t>Sick :( But got some emails/reading done and some OISA comms</t>
  </si>
  <si>
    <t>sick &amp; recovering</t>
  </si>
  <si>
    <t>Call with Afiqah, emails, OISA meeting time finally sorted, general comms/talking to people about lecture recordings</t>
  </si>
  <si>
    <t>more slaying (Lecture recording chats)</t>
  </si>
  <si>
    <t>Lecture recording begging</t>
  </si>
  <si>
    <t>in office / sophie charter implementation group / emergency meeting /equity advisory comittee meeting  etc</t>
  </si>
  <si>
    <t>Mentor Meeting, Meeting with Keegan, Emegency Executive Meeting</t>
  </si>
  <si>
    <t>messages / emails / organising meetings - meet with Liam ODSA</t>
  </si>
  <si>
    <t>Revising student flatting survey questions and sending to Uni Survey's team | Emails | Organising Meeting with VUWSA Campaigns Officer</t>
  </si>
  <si>
    <t xml:space="preserve">emails / messages / publicised lecture recording </t>
  </si>
  <si>
    <t>Market Day Volunteering | Meeting with VUWSA Campaigns on Fast-track stuff | Updating the President on Political Affairs</t>
  </si>
  <si>
    <t>emails / messages / organising next weeks meetings E.G. odsa, ousa support / lecture record policy/ read doco - critically anaylsed the proctor policy</t>
  </si>
  <si>
    <t xml:space="preserve">Executive Meeting  | Meeting with Emily | Clubs Day | Greens Event </t>
  </si>
  <si>
    <t>Emails / messages / did talk ousa with ppl</t>
  </si>
  <si>
    <t>Submissions Research and Drafting | Attending Protest for persecutions of students in Bangladesh</t>
  </si>
  <si>
    <t>read over submission / did some mahi / emails - organise admin next week for what event going to / coordination</t>
  </si>
  <si>
    <t>NOTE: MARKETING HAS NOT POSTED THE LOOK AFTER YOUR MATES CAMPAIGN ON SOCIALS ONLY PUT IT ON POSTERS</t>
  </si>
  <si>
    <t>orc engagement meeting, cuspac, aQA, FESC documents and agenda, Toroa Flatchat</t>
  </si>
  <si>
    <t>submission research / email marketing</t>
  </si>
  <si>
    <t>fesc, fesc minutes, north dunedin community meeting, uniq meeting, emergency exec meeting</t>
  </si>
  <si>
    <t xml:space="preserve">submission writing </t>
  </si>
  <si>
    <t>anti-racism workshop, admin, travel to chch, ucsa meet up, putting together presentation</t>
  </si>
  <si>
    <t>finish submission/submit to exec for feedback</t>
  </si>
  <si>
    <t>national conference, CUSPaC readings</t>
  </si>
  <si>
    <t>CUSPaC and student conference - travel back to dunedin</t>
  </si>
  <si>
    <t>admin &amp; emails</t>
  </si>
  <si>
    <t>instagraming in my lectures, emails</t>
  </si>
  <si>
    <t>DVCR meeting prep + meeting</t>
  </si>
  <si>
    <t>(sick), fesc, meeting with gina</t>
  </si>
  <si>
    <t>meeting w/ gwen, SPS exec meeting, emergency exec meeting</t>
  </si>
  <si>
    <t>travel to chch, ucsa</t>
  </si>
  <si>
    <t xml:space="preserve">PSSWG prep + meeting, exec column </t>
  </si>
  <si>
    <t>national student associations meeting day 1, (posted the instagram post wooo!!)</t>
  </si>
  <si>
    <t>OUHEC prep + meeting, reading submissions</t>
  </si>
  <si>
    <t>^ day 2</t>
  </si>
  <si>
    <t xml:space="preserve">Sent out newsletter, responded to some emails </t>
  </si>
  <si>
    <t>Emergency meeting, drop-in table, reading constitutions, attended DIS lunch meet and greet!</t>
  </si>
  <si>
    <t>emails, getting in touch with amber, cuddle fix with tara!</t>
  </si>
  <si>
    <t xml:space="preserve">emails, thursdays in evison </t>
  </si>
  <si>
    <t>AQA Audit // st margs warden yarn about leccy recordings // st margs dinner announcments for leccy recordings</t>
  </si>
  <si>
    <t>AQA Review, ENZ Catchup with Faymie, Chats with Emily, emails</t>
  </si>
  <si>
    <t>Drop in table // workshopping email w/ Buki // emergency exec meeting</t>
  </si>
  <si>
    <t>Emails, ICE organising, Chats with Keegan/Liam, LUSA call, Emergency meeting, Drafting email to students, OISA meeting</t>
  </si>
  <si>
    <t>Emails // admin</t>
  </si>
  <si>
    <t>Emails, ICE Budget check, Call with Ross ENZ, meeting international student, OISA Radio, Connecting Cultures Radio,  chats with Liam about the future of student politics (Boys night) (not included)</t>
  </si>
  <si>
    <t>emails // wading through policy feedback // getting new avenues for promoting policy // mentor meeting</t>
  </si>
  <si>
    <t>Emails, preparing for ENZ speech, Talk to marketing, Lecture recording comms</t>
  </si>
  <si>
    <t>emails // LR consult feedback // radio 1 interview // LR consult admin</t>
  </si>
  <si>
    <t>Senate readings &amp; prep // emails &amp; comms // so much stress over LR</t>
  </si>
  <si>
    <t>research for senate // planning for LR to go to boards // policy drafting</t>
  </si>
  <si>
    <t>Reading SDAG Documents, Exec survey</t>
  </si>
  <si>
    <t>interview critic - hanna, chat with exec about business / lecture recordings etc - briefly went to ousa support, critic photo shoot lol, academic audit, meet with keegan</t>
  </si>
  <si>
    <t>OUSA-ORC Meeting | Student Support Wellbeing, Critic Photoshoot | Environmental Coalition Email |Meeting with Rachel | (V) adjudicating CFC Practice Debate</t>
  </si>
  <si>
    <t xml:space="preserve">meet with liam (ODSA) - talk exec - meet with Liam - attended DIS lunch to meet with people / talk to Melissa - emergency meeting - emails, talk with exec - brainstorming next quarter </t>
  </si>
  <si>
    <t xml:space="preserve">FESC | Finance Yarns with Keegan | Drop in table | Emergency Meeting | Ministry of Education Submission </t>
  </si>
  <si>
    <t xml:space="preserve"> cuddle fix - mainly going to these events to be able to get my face out there / offer a hand - remind people of email address / what we do - talk with Emma / </t>
  </si>
  <si>
    <t>Ministry of Education Submission | Reviewing Overseas Investment Submission | HUMS Agenda Reading</t>
  </si>
  <si>
    <t>overlapping advocacy so counting a little (was in meet with TEC) and also lecture recording coms / admin - emails</t>
  </si>
  <si>
    <t xml:space="preserve">Hums Divisional Board | Hums Divisional Leadership Board </t>
  </si>
  <si>
    <t>coms lecture recording - also counting a little bit of cuspac / with keegan</t>
  </si>
  <si>
    <t>counting other coms / lecture recording / messages</t>
  </si>
  <si>
    <t>SSC opening, debbie catch up, H&amp;S session, office chats, reading fellowship stuff</t>
  </si>
  <si>
    <t xml:space="preserve">emily debrief, fellowship, more readings, senate prep, pastoral care code </t>
  </si>
  <si>
    <t xml:space="preserve">tuakiritaka psc, senate learner sucsses plan goverence group, liam scheming, </t>
  </si>
  <si>
    <t>exec meeting, council site visit, coo meeting, social, planning, reviewing consitutions</t>
  </si>
  <si>
    <t>ceo/chair meeting, bbq,  mayor meeting, meeting with rachel</t>
  </si>
  <si>
    <t>emails, admin, such</t>
  </si>
  <si>
    <t>student support open house, instagram, website, emails, stella and ibuki odt interview</t>
  </si>
  <si>
    <t>donna and keegan yappa yappa, website, bbq sorting, emails, exec times, polcom</t>
  </si>
  <si>
    <t>GRS meeting, GRC prep + meeting, pastoral care code hui</t>
  </si>
  <si>
    <t>exec times, stella and ibuki in ODT!!!, donna is a legend love her so helpful, budget meeting, reading meeting documents</t>
  </si>
  <si>
    <t>senate prep + meeting, events/marketing meeting, GRS meeting</t>
  </si>
  <si>
    <t>exec meeting, mentor meeting, liam meeting, polcom</t>
  </si>
  <si>
    <t>exec meeting, GRS meeting</t>
  </si>
  <si>
    <t>hanna meeting, bbq for long time</t>
  </si>
  <si>
    <t>emily chats</t>
  </si>
  <si>
    <t>tree planting volunteering!</t>
  </si>
  <si>
    <t>shreding documents, burning records</t>
  </si>
  <si>
    <t>Daniel</t>
  </si>
  <si>
    <t>emails, starting 'poicy for clubs day guests,' drop in table, POLSA (volunteer)</t>
  </si>
  <si>
    <t>exec meeting, continuing on guest policy, newsletter, yarn with liam, emails</t>
  </si>
  <si>
    <t>emails, meeting with Caroline</t>
  </si>
  <si>
    <t>finish newsletter</t>
  </si>
  <si>
    <t>LR consultation work // convos w students about LRs // emails w DVCA + just general LR stuff // ODT interview</t>
  </si>
  <si>
    <t>Student Support Morning Tea, ODT Interview, emails, writing speech</t>
  </si>
  <si>
    <t>graduate attributes prep + meeting // prep + meeting w DVC-A</t>
  </si>
  <si>
    <t>Reading SDAG documents + SDAG, Pastoral Code Hui, ICE Comms, Welcome comms, emails</t>
  </si>
  <si>
    <t>Exec meeting readings //  Senate // more LR chats // sorting out policy timeline</t>
  </si>
  <si>
    <t>Forum, emails, budget discussion</t>
  </si>
  <si>
    <t>Exec meeting // LR timelines // emails // BUGS &amp; BoGS readings</t>
  </si>
  <si>
    <t>Exec Meeting</t>
  </si>
  <si>
    <t>Standing Committee readings + meeting // prep for policy writing // emails + admin</t>
  </si>
  <si>
    <t>Finish writing NZIEC speech, call with Ross to edit, Sizzlin around with the homies</t>
  </si>
  <si>
    <t>Practice speech</t>
  </si>
  <si>
    <t>some coms / messenger / lecture recordings - emails etc</t>
  </si>
  <si>
    <t>Residential Tenancies Submission | Student Support Morning Tea | Mentor Meeting | Breakdown</t>
  </si>
  <si>
    <t>meet with Hanna from critic, discuss ousa business with exec, drop in table, pastoral care code hui in evening</t>
  </si>
  <si>
    <t>Emails | Writing agenda item for teaching and timetabling</t>
  </si>
  <si>
    <t>catch-up with a subwarden/welfare meet - meet, attended bielection forum, readover agenda</t>
  </si>
  <si>
    <t xml:space="preserve">MCing candidate Forum </t>
  </si>
  <si>
    <t>exec meeting - meet with Jo &amp; Claire - prep // Clinical Governance....me plotting for SH downfall. - emails, organising meetings for following week</t>
  </si>
  <si>
    <t>Exec Meeting | Meeting with Emily | Follow-up email on EAG</t>
  </si>
  <si>
    <t>reading over documents keegan gave me &amp; OUSA policy - particularly looking at where DI fits</t>
  </si>
  <si>
    <t>Sausage Sizzling</t>
  </si>
  <si>
    <t>emails to set up the week</t>
  </si>
  <si>
    <t>emails, blues and golds readings, quintin chat, Daniel debreif, stealing from critic, flatchat</t>
  </si>
  <si>
    <t>blues and golds, gina meeting, national council, kpi setting, emily and liam, admin, 24 emails just today</t>
  </si>
  <si>
    <t>PD (first aid leshgo), tara catch up, paul catch up, council pages, te rito, council readings</t>
  </si>
  <si>
    <t xml:space="preserve">exec meeting, constitutional review committee, marketing meeting, grants panel </t>
  </si>
  <si>
    <t>nzusa, jeff meeting, trish meeting, ousa executive library meeting</t>
  </si>
  <si>
    <t>ibuki weekly meeting, updating website, emails, agenda sorting, marketing brief</t>
  </si>
  <si>
    <t>drop in table, website, emails, keegan</t>
  </si>
  <si>
    <t>emails, policy related activities</t>
  </si>
  <si>
    <t>exec meeting, yapping and brief finishing, constitutional review committee (CRC), marketing meeting</t>
  </si>
  <si>
    <t>CRC minutes and sorting next meeting, emails/calendar, library meeting</t>
  </si>
  <si>
    <t>keegan meeting</t>
  </si>
  <si>
    <t>drop in table, critic article writing</t>
  </si>
  <si>
    <t>B&amp;G panel, emails, sending newsletter!</t>
  </si>
  <si>
    <t>emails, critic article writing</t>
  </si>
  <si>
    <t>exec meeting, scheduling, asb with matt, grants panel</t>
  </si>
  <si>
    <t>exec meeting, grants panel meeting, checking and responding to emails!</t>
  </si>
  <si>
    <t>CFO meeting, meeting with keegan and jeff, library meeting</t>
  </si>
  <si>
    <t xml:space="preserve">meeting with Caroline, look at making a "how can your club fundraise" pamphlet / website thing. </t>
  </si>
  <si>
    <t>LR Consult finished!! // started identifying themes in feedback</t>
  </si>
  <si>
    <t>Drop in table // feedback themes // Selwyn Flatting Q&amp;A</t>
  </si>
  <si>
    <t>Exec readings // prep for course spy // feedback themes // admin</t>
  </si>
  <si>
    <t>NZIEC Conference, Speech practice</t>
  </si>
  <si>
    <t>Exec meeting // meeting w/ Jo Gibson // impromptu w/ Charles // LR feedback themes // policy admin</t>
  </si>
  <si>
    <t>NZIEC Conference</t>
  </si>
  <si>
    <t>DVC-A Meeting // LR Feedback Themes</t>
  </si>
  <si>
    <t>emails &amp; admin</t>
  </si>
  <si>
    <t>emails - reached out to uniq // focus on revamp of parents room connect with sophie - talk with exec - email with melissa / DIS</t>
  </si>
  <si>
    <t>student health prep &amp; clinical governance group - exec etc - constitution read</t>
  </si>
  <si>
    <t>Drafting comments to Hums Academic, Reading Exec Agenda, Organising EAG, Drafting Agenda for EAG</t>
  </si>
  <si>
    <t>consitution meet - met with sophie ousa support / discussing parents room etc - meet with donna / the people redoing the hub in the link (advocated for a sensory safe space which they are pretty keen for !!!) - follow up on claire &amp; jo</t>
  </si>
  <si>
    <t xml:space="preserve">Exec Meeting | Prep and Attendance of Constitutional Committee </t>
  </si>
  <si>
    <t>meeting with Melissa DIS, chat keegan, Library meeting, Enviro meeting</t>
  </si>
  <si>
    <t>Environmental Action Group Meeting</t>
  </si>
  <si>
    <t>Begin DCC Heritage and Multi-Unit Housing Submission | Buff up Teaching and Timetabling Proposal</t>
  </si>
  <si>
    <t>emails / admin prep - TiB meet sorted (yay!)</t>
  </si>
  <si>
    <t>te rito, emails, council readings, making agendas, scheduling</t>
  </si>
  <si>
    <t xml:space="preserve">council </t>
  </si>
  <si>
    <t>uag meeting, fesc, final years fees free, tara catch up, presidents council, writing submissions</t>
  </si>
  <si>
    <t>consitutional review committee, opsa social, exec meeting , FESC &amp; budget work, emails</t>
  </si>
  <si>
    <t xml:space="preserve">meeting with grant, student services monthly meeting, ndsa </t>
  </si>
  <si>
    <t>graduation</t>
  </si>
  <si>
    <t>emails and scheduling</t>
  </si>
  <si>
    <t>watching AUSA presidential debate, emails and prep for upcoming meetings</t>
  </si>
  <si>
    <t>emails and sorting instagram shit, drop in table, watched UCSA presidential debate</t>
  </si>
  <si>
    <t>postgrad open day meeting, emails, proposals</t>
  </si>
  <si>
    <t>FESC, sorting giveaway (and killing the blutack man), emma weekly meeting, UAG meeting</t>
  </si>
  <si>
    <t>SPS social event organizing + event</t>
  </si>
  <si>
    <t>exec meeting, hanna and liam weekly meetings, constitutional review committee, budget chat, OPSA social</t>
  </si>
  <si>
    <t>exec meeting/photo, emily chats, OPSA social</t>
  </si>
  <si>
    <t>fesc, emails, piss</t>
  </si>
  <si>
    <t>grad dinner</t>
  </si>
  <si>
    <t>asb, budget reading</t>
  </si>
  <si>
    <t>drop in table, meetings prep</t>
  </si>
  <si>
    <t>responding to club emails and prepping for AGM season!</t>
  </si>
  <si>
    <t>uag meeting, fesc</t>
  </si>
  <si>
    <t>prep for newsletter, meeting with emily, reading agenda for meeting</t>
  </si>
  <si>
    <t>exec meeting, debbie meeting, budget chat, opsa</t>
  </si>
  <si>
    <t>exec meeting / photos</t>
  </si>
  <si>
    <t>uul meeting, fesc</t>
  </si>
  <si>
    <t>emails, opsa social, polsa event planning (volunteer)</t>
  </si>
  <si>
    <t>grad, budget stuff</t>
  </si>
  <si>
    <t xml:space="preserve">grad parade and grad ceremony </t>
  </si>
  <si>
    <t>Emails // Prep for meeting tomorrow // chat w/ Debbie // Drop-in table // DLE project manager meeting</t>
  </si>
  <si>
    <t>DVC-A meeting // Julie Weaver meeting // UAG meeting // Policy prep</t>
  </si>
  <si>
    <t>ICE prep/emails</t>
  </si>
  <si>
    <t>Exec meeting // feedback themes // constitutional review</t>
  </si>
  <si>
    <t>Exec Meeting/photos, OPSA social</t>
  </si>
  <si>
    <t>Grad attributes readings // DVC-A meeting</t>
  </si>
  <si>
    <t>Grad // Sciences div readings // PSE Readings // admin</t>
  </si>
  <si>
    <t xml:space="preserve">Mentor Meeting | Accomodation Survey Question Work | Teaching and Timetabling </t>
  </si>
  <si>
    <t>thursday in black meeting - talk with donna / exec</t>
  </si>
  <si>
    <t>TiB Meeting | Drafting Exec Critic Column | SYL Event</t>
  </si>
  <si>
    <t>talk with exec / UAG Sir Peter / read agenda / emails</t>
  </si>
  <si>
    <t>FESC Meeting | UAG Meeting + Prep</t>
  </si>
  <si>
    <t>weekly meeting, exec photo, discuss exec / donna, emails, constitution review, OPSA social</t>
  </si>
  <si>
    <t>Exec Meeting | Exec Photo | Catch-up with Emily | Constitutional Review Committee | Pre-FESC Meeting | OPSA social</t>
  </si>
  <si>
    <t xml:space="preserve">FESC Meeting </t>
  </si>
  <si>
    <t>Grad Parade | Grad ceremony</t>
  </si>
  <si>
    <t xml:space="preserve">Emails and admin </t>
  </si>
  <si>
    <t>nzusa stuff, gina meeting, jeff budget, tele meeting, more budget stuff</t>
  </si>
  <si>
    <t>newsletter meeting, tara catch up, polsa happy hour,  daniel catch up</t>
  </si>
  <si>
    <t>exec meeting, consitutional review committee, soup</t>
  </si>
  <si>
    <t>meeting with trish, penny simonds meeting, Debbie meeting, readings and such</t>
  </si>
  <si>
    <t>(working on a 25% uni assignment this week)</t>
  </si>
  <si>
    <t>getting snacks for kava, emma weekly meeting, budget meeting</t>
  </si>
  <si>
    <t>ATPSC prep + meeting, budget discussion, emails</t>
  </si>
  <si>
    <t>(sick) colleges meeting, exec meeting readings</t>
  </si>
  <si>
    <t>exec meeting, emails, constitutional review committee, day in the life sorting</t>
  </si>
  <si>
    <t>exec meeting, UOHEC prep + meeting</t>
  </si>
  <si>
    <t>policies, emailing, annoying keegan</t>
  </si>
  <si>
    <t>polcom agenda sorting</t>
  </si>
  <si>
    <t>writing disputes resolution procedure and conflict of interest policy</t>
  </si>
  <si>
    <t>emails, budget breakdowns</t>
  </si>
  <si>
    <t>emails, working on newsletter</t>
  </si>
  <si>
    <t>UUL induction, budget discussion</t>
  </si>
  <si>
    <t xml:space="preserve">finish newsletter, drop in table, POLSA meeting (volunteer), </t>
  </si>
  <si>
    <t>keegan weekly catchup, exec prep</t>
  </si>
  <si>
    <t xml:space="preserve">look at new club constitutions, agenda for ACCM, POLSA Happy Hour </t>
  </si>
  <si>
    <t xml:space="preserve">exec meeting, check-ins with clubs considered 'inactive' </t>
  </si>
  <si>
    <t>emails, forms, receipts, banks stuff</t>
  </si>
  <si>
    <t>meeting with caroline</t>
  </si>
  <si>
    <t>mov-e club chat</t>
  </si>
  <si>
    <t>Emily Meeting, emails, messaging clubs for ICE</t>
  </si>
  <si>
    <t>Budget meeting w/ Jeff // budget chats w exec</t>
  </si>
  <si>
    <t>Budget discussion</t>
  </si>
  <si>
    <t>DLE PSC // Exec Prep // admin</t>
  </si>
  <si>
    <t>Exec Meeting // Constitutional Review // Emails // DVC-A Prep</t>
  </si>
  <si>
    <t>Exec Meeting, Constitutional Review, OTCB, Web Content Steering Committee</t>
  </si>
  <si>
    <t>DVC-A // UAG part 2 notes bc I'm not there for the meeting // feedback on commerical website for DVC-A</t>
  </si>
  <si>
    <t>One-Stop-Shop mapping // emails // follow up on class reps</t>
  </si>
  <si>
    <t>emails // reading HealthSci things // so much adminny &amp; workshop preppy things</t>
  </si>
  <si>
    <t>read over budget - discuss with keegan - emails - kava session (happy tongan language week)</t>
  </si>
  <si>
    <t>OUPISA Social (thank you Tele and the boys!)</t>
  </si>
  <si>
    <t>meet with Fran so counting - otherwise dayoff</t>
  </si>
  <si>
    <t>HUMS Divisional Leadership, POLSA Mentor Meeting (V), POLSA Happy Hour</t>
  </si>
  <si>
    <t>ousa meeting - constitution meeting - tertiary chapliancy board - emails</t>
  </si>
  <si>
    <t>Exec Meeting, Constitutional Review, Writing Emissions Reduction Submissions, Emails</t>
  </si>
  <si>
    <t>counting NZQA hui as was both perspective from otago // bringing up other key issues such as the fact student health doesnt offer medicals for international students to obtain their visa requirements // hall experience / etc.</t>
  </si>
  <si>
    <t>admin - emails (unipol, thursdays in black, sanitary products, mental health week/sophie OUSA support)</t>
  </si>
  <si>
    <t>Waiata session, emails, admin, meeting with tim cooper (king), reading pastoral care code self review</t>
  </si>
  <si>
    <t xml:space="preserve">exec meeting, budget talks, emails,reviewing the uni's self review, FESC minutes </t>
  </si>
  <si>
    <t>diversion day catch up, UAG submission, Ori 2025 thing, daniel meeting, Jeff meeting</t>
  </si>
  <si>
    <t>readings for polcom + council, exec meeting, council thingy, polcom, LoE work, waiata learning</t>
  </si>
  <si>
    <t xml:space="preserve">māori strategic framework release, sustainability office video, ceo/chair/pres meeting, meeting with Tim </t>
  </si>
  <si>
    <t xml:space="preserve">emails and admin </t>
  </si>
  <si>
    <t xml:space="preserve">writing quarterly report, letters to ministers, te rito </t>
  </si>
  <si>
    <t xml:space="preserve">ausa sleuthing (reading everything thats online respectfully), graphic design is my passion-ing, websiting, </t>
  </si>
  <si>
    <t>emma weekly meeting, various sidequests, exec meeting, all my homies hate outlook</t>
  </si>
  <si>
    <t>exec meeting, GRC prep + meeting, postgrad open day meeting</t>
  </si>
  <si>
    <t>uag meeting, tor meeting, sorting elections stuff</t>
  </si>
  <si>
    <t>emails,</t>
  </si>
  <si>
    <t>cozy homes, polcom, vssag</t>
  </si>
  <si>
    <t>doing random things while my flight was delayed</t>
  </si>
  <si>
    <t>conference</t>
  </si>
  <si>
    <t>emails and reading things from the meeting i missed</t>
  </si>
  <si>
    <t>emails, budget stuff</t>
  </si>
  <si>
    <t>emails, exec meeting, budget talks</t>
  </si>
  <si>
    <t>meeting with emily, exec meeting, ORBS AGM, critic interview, POLSA meeting (volunteer)</t>
  </si>
  <si>
    <t>UAG, ORI, keegan catch up, Jeff meeting</t>
  </si>
  <si>
    <t>POLSA QUIZ, print club documents and met with them</t>
  </si>
  <si>
    <t xml:space="preserve">exec meeting, email French Speaking club! </t>
  </si>
  <si>
    <t>emails, campaigns researching</t>
  </si>
  <si>
    <t xml:space="preserve">send final newsletter before midsem. </t>
  </si>
  <si>
    <t>tim &amp; keegan meeting // graduate attributes // emails // reading the reports tim sent me // prep for meetings</t>
  </si>
  <si>
    <t>ICE comms, email</t>
  </si>
  <si>
    <t>exec budget meeting // scheming about AI // emails // student inquiry</t>
  </si>
  <si>
    <t>UAG Phase 2 // emails</t>
  </si>
  <si>
    <t>UAG Exec Meeting, Typing International blurb, Meet Maree</t>
  </si>
  <si>
    <t>Exec meeting // learning &amp; teaching workshop // CALT // talks w/ Tim &amp; staff</t>
  </si>
  <si>
    <t>VCSSAG, Exec Meeting</t>
  </si>
  <si>
    <t>Meeting w/ Student // pass rate data // sciences standing committee // inquiries about ANAT242</t>
  </si>
  <si>
    <t>ENZ Call with Geoff</t>
  </si>
  <si>
    <t>ANAT242</t>
  </si>
  <si>
    <t xml:space="preserve">emails - admin </t>
  </si>
  <si>
    <t>unipol meeting - budget meeting - admin</t>
  </si>
  <si>
    <t>Exec meeting, LUNCH HOUR MEETING</t>
  </si>
  <si>
    <t>read over agenda exec meet</t>
  </si>
  <si>
    <t>UAG Exec Meeting</t>
  </si>
  <si>
    <t>read over submission - emails - read over EAC agenda etc pack// prep for Claire meet</t>
  </si>
  <si>
    <t xml:space="preserve">(3) Otago Housing Alliance Meeting | (3) Writing UAG Submission </t>
  </si>
  <si>
    <t>met with Claire - emails</t>
  </si>
  <si>
    <t>using hours banked</t>
  </si>
  <si>
    <t>emails and scheduing, critic stuff</t>
  </si>
  <si>
    <t>HEDC meeting, NZUSA dealings, critic stuff</t>
  </si>
  <si>
    <t>meeting with paid placements, elections admin, donna call, quotes and such</t>
  </si>
  <si>
    <t>marketing stuff, emails, talking with Donna</t>
  </si>
  <si>
    <t>emails, review with Liam</t>
  </si>
  <si>
    <t xml:space="preserve">council readings </t>
  </si>
  <si>
    <t>(away in brisbane then in auckland and back on sunday - will catch up on hours after break)</t>
  </si>
  <si>
    <t>answering emails that have piled up while I was away DX</t>
  </si>
  <si>
    <t>website updating, emails</t>
  </si>
  <si>
    <t>END OF QUARTER</t>
  </si>
  <si>
    <t>emails, banking, researching campaign ideas, university website thing</t>
  </si>
  <si>
    <t>campaign research stuff</t>
  </si>
  <si>
    <t xml:space="preserve">catching up on new emails, </t>
  </si>
  <si>
    <t>reading OUKSHA const. writing for critic.</t>
  </si>
  <si>
    <t>critic initiation</t>
  </si>
  <si>
    <t>start Q3 report!</t>
  </si>
  <si>
    <t>emails, quarterly report writing</t>
  </si>
  <si>
    <t>anat dept. review report reading // meeting with Julie // quarterly report writing</t>
  </si>
  <si>
    <t xml:space="preserve">OISA Event prep, OISA Event, Meeting with Dane, ICE Comms. </t>
  </si>
  <si>
    <t>BOGUS readings // prep for Jo + meeting // prep for HEDC + meeting // chats w/ HEDC staff // emails</t>
  </si>
  <si>
    <t>Tola lunch, ICE Comms, OISA Comms</t>
  </si>
  <si>
    <t>liam chats // BOGUS // looking at paper fail rates</t>
  </si>
  <si>
    <t>Critic Column</t>
  </si>
  <si>
    <t>paper fail rate stats // 1 stop shop admin // emails</t>
  </si>
  <si>
    <t>DVC-A meeting // 1 stop shop admin</t>
  </si>
  <si>
    <t xml:space="preserve">OISA event, Radio comms, General comms, 1 week till ICE! </t>
  </si>
  <si>
    <t>Founding OUCOC (critic initiations)</t>
  </si>
  <si>
    <t>paper fail rate stats // quarterly report writing</t>
  </si>
  <si>
    <t>emails - EAC committee meeting</t>
  </si>
  <si>
    <t>clinical governance group</t>
  </si>
  <si>
    <t>emails - MHWeek</t>
  </si>
  <si>
    <t>Review with Keegan, Q3 report, Critic Initiations prep</t>
  </si>
  <si>
    <t>using hours to bank from start of the year (14 hours left over now as of 10.09.2024)</t>
  </si>
  <si>
    <t xml:space="preserve">catch ups, daniel meeting, 360 review, coursespy meeting, pastoral care meeting, critic </t>
  </si>
  <si>
    <t>council + readings</t>
  </si>
  <si>
    <t>work plan meeting, IT governance board + readings, Student service fee meeting, ODT photo, info night, reading exec documents, adminy stuff</t>
  </si>
  <si>
    <t>exec meeting, H&amp;S, staff palestine meeting, SOJP meeting, uniq meeting, grants panel</t>
  </si>
  <si>
    <t xml:space="preserve">harbour terrace parking submission and writing, health and safety committee, quintin catch up, admin </t>
  </si>
  <si>
    <t>uni website review, instagram, yapping w/ d+k, q report, emails, day in the life editing</t>
  </si>
  <si>
    <t>day in the lifes, emails, tiktok video filming and editing, q report writing</t>
  </si>
  <si>
    <t>END Q3</t>
  </si>
  <si>
    <t>finishing q report off, elections and forums admin, emails, info night, sorting keegans ditl, reading meeting stuff</t>
  </si>
  <si>
    <t>quarter report, info night, SPS event</t>
  </si>
  <si>
    <t>woke up early to read rest of meeting things, exec meeting, health and safety, hanna and liam weekly meetings</t>
  </si>
  <si>
    <t>exec meeting, healthy and safety training, emily meeting, postgrad open day admin</t>
  </si>
  <si>
    <t>(working on assignment for whole day)</t>
  </si>
  <si>
    <t xml:space="preserve">imposter hour </t>
  </si>
  <si>
    <t>emails, report writing, keegan meeting, mukesh finances tables, talking w/debbie</t>
  </si>
  <si>
    <t>reading club constitutions - OUKSHA and Slacklining. AGM check. Emails, Q3 report</t>
  </si>
  <si>
    <t>report writing, grants panel reading, banking</t>
  </si>
  <si>
    <t xml:space="preserve">emails, reading Tamil students and DMSAA constitutions, investigated "'inactive' clubs?" for high, (volunteer) POLSA meeting </t>
  </si>
  <si>
    <t>workplan meeting, CSSF meeting, looking at past fesc stuff, readings</t>
  </si>
  <si>
    <t>affilaited clubs council meeting, info night, reading agenda stuff for tomorrows meeting and grants meeting</t>
  </si>
  <si>
    <t>exec meeting, H&amp;S, critic initiation write up, grants panel</t>
  </si>
  <si>
    <t>exec meeting, health and safety, email caroline club affiliation updates, grants panel meeting, writing critic initiation</t>
  </si>
  <si>
    <t>FESC agenda</t>
  </si>
  <si>
    <t xml:space="preserve">(volunteer) POLSA ball </t>
  </si>
  <si>
    <t>quarterly report writing &amp; i submitted it early slay // emails // onecall trying to sort out my email // coursespy meeting // 1stopshop</t>
  </si>
  <si>
    <t>ICE Comms, write report</t>
  </si>
  <si>
    <t>emails // donna chats // AcCom admin // going crazy over 1-stop-shop</t>
  </si>
  <si>
    <t>OISA Meet, ICE Comms with Dane, emails</t>
  </si>
  <si>
    <t>mentor meeting // emails // ACADEMIC PRO FORMA YAY!!!! // exec meeting readings (there were lots this week) // AcCom admin</t>
  </si>
  <si>
    <t>Write Quarterly report</t>
  </si>
  <si>
    <t>emails // exec meeting // health &amp; safety // DLE PSC focus group hunting // 1-stop-shop data collection</t>
  </si>
  <si>
    <t>Exec meeting, Health and safety</t>
  </si>
  <si>
    <t>DVC-A meeting // emails // CourseSpy good news! // Esthers last day :( // cancelling AcCom which is so sad because I was excited about it // more 1SS data collection (theres so much its insane)</t>
  </si>
  <si>
    <t>Cultural Expo!!</t>
  </si>
  <si>
    <t>emails / coms</t>
  </si>
  <si>
    <t>Mentor Meeting, Reviewing Teaching and Timetbaling agenda, Teaching and Timetabling meeting</t>
  </si>
  <si>
    <t>answering emails - hugh critic - donna chat - compensation DIS - organise meetings - quarter report - tiktok / video with Tele &amp; Emily</t>
  </si>
  <si>
    <t>Reviewing quarterly report because Keegan hates me!!!!</t>
  </si>
  <si>
    <t>lunch with potential candidate, meet with keegan, read over agenda, meet with potential candidate, attend the info night at clubs + socs</t>
  </si>
  <si>
    <t>Reviewing papers fo exec meeting... and I wrote 4 pages of questions I am so sorry in advance, Candidate info evening (I will ensure that I am not campaigning at this event and only speaking in my capacity as an executive member and POLS rep)</t>
  </si>
  <si>
    <t>exec meeting, health &amp; safety meeting, behavioural meeting / emails / coms pre-leave</t>
  </si>
  <si>
    <t xml:space="preserve">Exec Meeting, Health and Safety Training, Meeting with Emily, UAG Meeting </t>
  </si>
  <si>
    <t>blues and golds meeting, building chat, election forum + question writing, travel to airport, questions for alumni mag</t>
  </si>
  <si>
    <t>wellington : pastoral care code presentation + meetings + matt meeting</t>
  </si>
  <si>
    <t>chch &amp; lincoln visits, making presentation, president's committee</t>
  </si>
  <si>
    <t xml:space="preserve">chch: pastoral care presentation + meetings + travel to dunedin </t>
  </si>
  <si>
    <t>grant meeting. ops presentation, forum / liam debate, council evalutation, student services monthly meeting</t>
  </si>
  <si>
    <t>forum prep and panic (dane is the best) and actual forum, donna is also the best</t>
  </si>
  <si>
    <t>pulling my hairs out over postgrad open day prep</t>
  </si>
  <si>
    <t>emails and donna chat, forum prep, forum with no mics :(</t>
  </si>
  <si>
    <t>ANZ appointment</t>
  </si>
  <si>
    <t>academic candidates on radio, agenda stuff, emails, forum, reading agenda stuff, writing friday forum qs</t>
  </si>
  <si>
    <t xml:space="preserve">making feedback form for postgrad open day, OUHEC prep </t>
  </si>
  <si>
    <t>exec meeting, helping hanna with postgrad day stuff, forum prep, forum, postgrad mixer, grant robertson lecture on peace and conflict</t>
  </si>
  <si>
    <t>exec meeting, postgrad open day! OUHEC meeting</t>
  </si>
  <si>
    <t>uni ops feedback, forum prep (lots), last forum!</t>
  </si>
  <si>
    <t>SoY prep + meeting</t>
  </si>
  <si>
    <t xml:space="preserve">making feedback form for departments </t>
  </si>
  <si>
    <t>meeting w/ debbie and keegan</t>
  </si>
  <si>
    <t>forum attendance, emails</t>
  </si>
  <si>
    <t>critic part</t>
  </si>
  <si>
    <t>forum attendance, meeting with emily, making newsletter (BIGGY), polsa meeting (volunteer)</t>
  </si>
  <si>
    <t>emails, forum, readings</t>
  </si>
  <si>
    <t>forum attendance, emails, reading Q3 reports for meeting</t>
  </si>
  <si>
    <t>exec meeting, Debbie survey</t>
  </si>
  <si>
    <t>forum attendance, exec meeting, sorting out newsletters</t>
  </si>
  <si>
    <t>fesc stuff, uni ops feedback</t>
  </si>
  <si>
    <t>last forum! emailsssssssss</t>
  </si>
  <si>
    <t>(was sick all week)</t>
  </si>
  <si>
    <t>one-stop-shop admin // emails // critic piece writing</t>
  </si>
  <si>
    <t>OUCOC sign ups table (Critic intiations), OISA radio admin, ENZ catchup, emily catchup</t>
  </si>
  <si>
    <t>Demo prep + PSC reading // emails</t>
  </si>
  <si>
    <t>Blackboard Ultra Demo // DLE PSC // Tim chats // Exec readings // ACoSA readings</t>
  </si>
  <si>
    <t>Exec meeting // ACoSA // chats w/ commerce ADA</t>
  </si>
  <si>
    <t>Forum attendance, exec meeting, OTCB</t>
  </si>
  <si>
    <t>DVC-A // Uni Ops meeting // VC Intership feedback // 1SS // admin</t>
  </si>
  <si>
    <t>AGM Prep for OISA</t>
  </si>
  <si>
    <t>UOCOC sign-ups, Quarterly Report Readings, Going to Forum</t>
  </si>
  <si>
    <t>Forum</t>
  </si>
  <si>
    <t>Humanities Divisional Board, Humanities "Specialisation Committee", Forum</t>
  </si>
  <si>
    <t>Uni Operations Meeting</t>
  </si>
  <si>
    <t xml:space="preserve">final banked hours from start of year. </t>
  </si>
  <si>
    <t xml:space="preserve">NZUSA admin, blues and golds speech, SJS, events meeting, FESC, office chats, critic media </t>
  </si>
  <si>
    <t xml:space="preserve">jess palmer meeting, council evaluation reading, te rito </t>
  </si>
  <si>
    <t>blues and golds, senate, writing speech, daniel meeting</t>
  </si>
  <si>
    <t>emails, executive meeting, fiance and budget readings, finance and budget committee</t>
  </si>
  <si>
    <t>meeting w stew, gina, protest, holdings board, appeals board + readings</t>
  </si>
  <si>
    <t xml:space="preserve">hospital cuts protest &amp; emails </t>
  </si>
  <si>
    <t>reading things for fesc, fesc, emails, chat with monica</t>
  </si>
  <si>
    <t>making MHAW post for SPS, emails</t>
  </si>
  <si>
    <t>emma weekly meeting, putting things on the walls</t>
  </si>
  <si>
    <t>susan meeting, Joe meeting, GRC prep + meeting, proposal write-up for SPS budget</t>
  </si>
  <si>
    <t>360 review, voting website testing and sorting, emails, blues and golds</t>
  </si>
  <si>
    <t>Senate prep + meeting</t>
  </si>
  <si>
    <t>reading for meetings, exec meeting, market day, net carbon zero meeting, writing exec column</t>
  </si>
  <si>
    <t>exec meeting, market day</t>
  </si>
  <si>
    <t>constitution meeting w/ distance + tele, climate strike, meeting w/ holdings, making protest signs</t>
  </si>
  <si>
    <t>Jo meeting, GRS meeting</t>
  </si>
  <si>
    <t>marching against the hospital, website, emails</t>
  </si>
  <si>
    <t>marching against our very conservative government</t>
  </si>
  <si>
    <t>FESC</t>
  </si>
  <si>
    <t>advisory board honorarium letter, FESC stuff</t>
  </si>
  <si>
    <t xml:space="preserve">emily meeting, sorting out newsletters, POLSA (volunteer), </t>
  </si>
  <si>
    <t>budget report</t>
  </si>
  <si>
    <t xml:space="preserve">blues and golds, reading agenda </t>
  </si>
  <si>
    <t>exec meeting, market day, FESC agenda, budget meeting</t>
  </si>
  <si>
    <t>lunch with holdings, organising fesc</t>
  </si>
  <si>
    <t>Help write slackline Constitution</t>
  </si>
  <si>
    <t>hospital cuts protest</t>
  </si>
  <si>
    <t xml:space="preserve">marching for hospital </t>
  </si>
  <si>
    <t>Senate readings // emails</t>
  </si>
  <si>
    <t>AGM Prep</t>
  </si>
  <si>
    <t>Brightspace Demo // IT chats // admin</t>
  </si>
  <si>
    <t>OISA Meeting prep/meet</t>
  </si>
  <si>
    <t>Senate // watch moodle demo // research canvas // proposal feedback (YAY)</t>
  </si>
  <si>
    <t>Prep for meeting</t>
  </si>
  <si>
    <t>Exec // sick xoxo // calt readings + student membership thinking</t>
  </si>
  <si>
    <t>fieldtrip // change management homework // DLE business case reading again</t>
  </si>
  <si>
    <t>Finish AGM Slides, Comms with exec, successful AGM!!!</t>
  </si>
  <si>
    <t>Hospital cuts protest // emails &amp; admin</t>
  </si>
  <si>
    <t>Hospital Cuts Protest</t>
  </si>
  <si>
    <t>coms / emails</t>
  </si>
  <si>
    <t>Making, printing and putting up posters for climate strike and hospital cuts protest</t>
  </si>
  <si>
    <t xml:space="preserve">emails / blue and golds / reading over agenda </t>
  </si>
  <si>
    <t xml:space="preserve">emails / exec meeting / market day / coms with exec </t>
  </si>
  <si>
    <t>Exec Meeting, Market Day Volunteering</t>
  </si>
  <si>
    <t>interview with R1 / researching handover docs / emails / admin</t>
  </si>
  <si>
    <t>Climate Strike + Poster Making</t>
  </si>
  <si>
    <t>hospital protest</t>
  </si>
  <si>
    <t xml:space="preserve">bella filming, osjp meeting, tim cooper meeting, fesc </t>
  </si>
  <si>
    <t>emails, nzusa,voting booth, random side quests</t>
  </si>
  <si>
    <t>meetings, emails, reading documents for tomorrow, voting poll</t>
  </si>
  <si>
    <t>exec meeting, nzusa meeting, admin</t>
  </si>
  <si>
    <t xml:space="preserve">eepy, MoUs, emails </t>
  </si>
  <si>
    <t>(sick) sorting instagram post, emails</t>
  </si>
  <si>
    <t xml:space="preserve">voting booth </t>
  </si>
  <si>
    <t>voting booth, emails (at home recovering from sickness for the rest of the day)</t>
  </si>
  <si>
    <t>PSSWG prep + hui</t>
  </si>
  <si>
    <t>voting booth, constitution sorting, emails</t>
  </si>
  <si>
    <t>exec meeting, voting booth, elections announcement</t>
  </si>
  <si>
    <t>exec meeting, voting booth</t>
  </si>
  <si>
    <t>emails, polcom sorting</t>
  </si>
  <si>
    <t>emails, signing receipts, R1 walk thru, holdings reading, FESC</t>
  </si>
  <si>
    <t>budget changes, course spy stuff, keegan chats, emails</t>
  </si>
  <si>
    <t>emails, reading new club - climate clinic otago, voting table, POLSA (volunteer)</t>
  </si>
  <si>
    <t>readings</t>
  </si>
  <si>
    <t>Emails about voting, going over Slacklines constitution again, working on newsletter, quick chat with emily, POLSA Happy Hour (volunteer)</t>
  </si>
  <si>
    <t>exec meeting, H&amp;S commitee TOR, election stuff</t>
  </si>
  <si>
    <t xml:space="preserve">exec meeting, voting booth, OMISA event </t>
  </si>
  <si>
    <t>banking, stalking other students associations, H&amp;S committee</t>
  </si>
  <si>
    <t xml:space="preserve">send newsletter out. </t>
  </si>
  <si>
    <t>Radio1 tour // tim &amp; keegan meeting // CourseSpy updates // emails to student //BoGUS readings</t>
  </si>
  <si>
    <t>DLE change management prep // DLE change management meeting</t>
  </si>
  <si>
    <t>DLE meeting w/ Alice &amp; Naomi // Sci standing committee prep &amp; readings // exec readings + budget</t>
  </si>
  <si>
    <t>Exec meeting // emails // standing committee readings &amp; APR research</t>
  </si>
  <si>
    <t>Exec Meeting, comms with International Office for Exam Pack goods</t>
  </si>
  <si>
    <t>DVC-A Prep // DVC-A meeting // Domain Plan Reading // Standing Committee Readings // Standing Committee</t>
  </si>
  <si>
    <t>Sorting out handovers for OISA for exec, exam pack prep, bookings</t>
  </si>
  <si>
    <t>emails - admin</t>
  </si>
  <si>
    <t>R1 walk around, OSJP Meeting, FESC, Claire Gallop Meeting</t>
  </si>
  <si>
    <t xml:space="preserve">emails - reading down the handover docs - speak with donna - promote voting neutrally </t>
  </si>
  <si>
    <t>claire gallop - SH Governance - Sitting at Voting Booth - catch up keegan - speaking with Donna // handover document</t>
  </si>
  <si>
    <t>POLSA Happy hour + MP meeting</t>
  </si>
  <si>
    <t>exec meeting - exec post meet catch-up, final push for voting, donna chat, read over handovers</t>
  </si>
  <si>
    <t>360 review, emails</t>
  </si>
  <si>
    <t>sophia inquest findings</t>
  </si>
  <si>
    <t>council, campus devlopment meeting</t>
  </si>
  <si>
    <t>sophia charter discussion, osjp march, daniel meeting, tara meeting, waterworld, emails</t>
  </si>
  <si>
    <t xml:space="preserve">exec meeting, d4g. fiancial strategy </t>
  </si>
  <si>
    <t xml:space="preserve">grant meeting, dcc, rachel meeting, osjp, </t>
  </si>
  <si>
    <t>UOPISA agm</t>
  </si>
  <si>
    <t xml:space="preserve">(working on big assignment for the week unfortch) </t>
  </si>
  <si>
    <t>weekly meeting with emma, emails</t>
  </si>
  <si>
    <t>yaps and emails, water world WOOOO!</t>
  </si>
  <si>
    <t>library services committee prep + meeting, SPS event</t>
  </si>
  <si>
    <t>exec meeting, liam weekly meeting, drop for good meeting</t>
  </si>
  <si>
    <t>(red card!)</t>
  </si>
  <si>
    <t>imposter hour, red card</t>
  </si>
  <si>
    <t>(finished my big assignment!!!) polcom blerg</t>
  </si>
  <si>
    <t>Health and safety stuff, holdings strategy stuff, mentor meeting, critic shit talking</t>
  </si>
  <si>
    <t>emails and club check-ups</t>
  </si>
  <si>
    <t>emails, on hold with onecall, finallt gotonto shared drive</t>
  </si>
  <si>
    <t xml:space="preserve">meeting with emily, AGM </t>
  </si>
  <si>
    <t>emails, keegan meeting, banking</t>
  </si>
  <si>
    <t>reading agenda</t>
  </si>
  <si>
    <t>exec meeting, stratgy stuff, AMG sorting</t>
  </si>
  <si>
    <t>exec meeting, emails, updating caroline on metting</t>
  </si>
  <si>
    <t>emails w/jeff, nigel etc, red card plotting, signing reciepts</t>
  </si>
  <si>
    <t>sorting out handover doc, red card!</t>
  </si>
  <si>
    <t>working on last club newsletter</t>
  </si>
  <si>
    <t>Readings for and attendance of Internationalisation Committee</t>
  </si>
  <si>
    <t>David mentor meeting // academic grievance research // exec readings</t>
  </si>
  <si>
    <t>Exec Meeting // chats w incoming exec</t>
  </si>
  <si>
    <t>DVC-A Meeting // emails</t>
  </si>
  <si>
    <t>Exam packs organising, actually handing out! Meet with Dane</t>
  </si>
  <si>
    <t>HUGE assignment week (5 assignments due this week lol) so sorry for the bad hours xox</t>
  </si>
  <si>
    <t>exec chat, donna chat, admin, emails</t>
  </si>
  <si>
    <t>admin - handover document</t>
  </si>
  <si>
    <t>Emails + Yarn with Planet Media</t>
  </si>
  <si>
    <t>donna chat - looking at alumni project - email claire - waterworld</t>
  </si>
  <si>
    <t>exec meeting - exec catch up / donna chat - prepping handover doc</t>
  </si>
  <si>
    <t>Exec Meeting,  Catch-up with Emily, Drafting Peace Statement</t>
  </si>
  <si>
    <t>discuss findings with student around drinking culture / student bars - admin - alumni excel - exec team bonding</t>
  </si>
  <si>
    <t>DCC Meeting, OSJP Meeting + (Red Card)</t>
  </si>
  <si>
    <t>discuss findings with student around drinking culture / student bars</t>
  </si>
  <si>
    <t>Working on Peace Statememt</t>
  </si>
  <si>
    <t>DCC parking, catchup jeff and gill, polcom, emergency meeting</t>
  </si>
  <si>
    <t>outdoor first aid</t>
  </si>
  <si>
    <t>outdoor first aid, emails, TRM agm</t>
  </si>
  <si>
    <t xml:space="preserve">exec meeting, AGM, pae tata, emails </t>
  </si>
  <si>
    <t>Stuart meeting, emails, Pae tata session</t>
  </si>
  <si>
    <t>rem review, NZUSA stuff, MoU sorting</t>
  </si>
  <si>
    <t>emails, sorting bbq, reading documents, polcom, emergency meeting</t>
  </si>
  <si>
    <t>OUSA supervisor of the year award shopping, emails</t>
  </si>
  <si>
    <t>called kaans (💪), emails, reading meeting docs</t>
  </si>
  <si>
    <t>vcssag meeting, colleges programme meeting, emma meeting, emails, instagram</t>
  </si>
  <si>
    <t>VCSSAG prep + meeting</t>
  </si>
  <si>
    <t>exec meeting, stressful agm prep and then agm</t>
  </si>
  <si>
    <t>exec meeting, agm/bbq</t>
  </si>
  <si>
    <t>emails and shit</t>
  </si>
  <si>
    <t>sciences people WG prep + meeting</t>
  </si>
  <si>
    <t>readings, exec meeting, polcom, CEO stuff, mucking around</t>
  </si>
  <si>
    <t>emails, readings</t>
  </si>
  <si>
    <t>email and checking up on clubs, POLSA handover (volunteer)</t>
  </si>
  <si>
    <t>coffee with Nigel(took ages), yarns about strategy stuff, finances w/debbie/mukesh,</t>
  </si>
  <si>
    <t>meeting w emily</t>
  </si>
  <si>
    <t>exec meeting, emails, agm, Pae Tata</t>
  </si>
  <si>
    <t>AGM BBQ</t>
  </si>
  <si>
    <t>planning stuff for lovely Deborah</t>
  </si>
  <si>
    <t>drop for good</t>
  </si>
  <si>
    <t xml:space="preserve">emaillllls </t>
  </si>
  <si>
    <t>Indiv BoS prep + meeting // helping student // Emergency meeting</t>
  </si>
  <si>
    <t>Emergency meeting</t>
  </si>
  <si>
    <t>OISA meet</t>
  </si>
  <si>
    <t>Grant &amp; UOPISA Meeting // emails // CALT membership // Pae Tata domain plan reading</t>
  </si>
  <si>
    <t>VCSSAG prep and Meeting</t>
  </si>
  <si>
    <t>Pae Tara prep // AGM // Pae Tata speaking // Jo Gibson prep + meeting // emails &amp; admin</t>
  </si>
  <si>
    <t>Exec Meeting, AGM BBQ help, Passport Certification Adventure</t>
  </si>
  <si>
    <t>DVC-A Meeting w Keegan // David Thomson presentation // CourseSpy meeting + prep // proposals</t>
  </si>
  <si>
    <t>Academic proposals // emails</t>
  </si>
  <si>
    <t>Peace Statement Revision + Emergency meeting + birthday</t>
  </si>
  <si>
    <t xml:space="preserve">coms / admin / spread sheet alumni </t>
  </si>
  <si>
    <t>exec meeting - OTCB mothly meeting / AGM - short help at BBQ - Pae Tata presentation - brief catch up with Melissa - coms with exec etc. - EXCEL ALUMNI SS.</t>
  </si>
  <si>
    <t>Exec Meeting + AGM BBQing</t>
  </si>
  <si>
    <t>emails / admin</t>
  </si>
  <si>
    <t>drop for good pick up + commute :)</t>
  </si>
  <si>
    <t xml:space="preserve">COO Meetings, NZUSA stuff, emails, MoU </t>
  </si>
  <si>
    <t>Predigital meeting, emails, office chats, designing christmas card</t>
  </si>
  <si>
    <t>student service meeting, tara chat, writing grad speech, debbie meeting</t>
  </si>
  <si>
    <t>Web transformation committee, scheduling, ANZ nightmare, ToR meeting, Gina meeting, Grant dinner</t>
  </si>
  <si>
    <t>keep dunedin beautful, Gina meeting, LoE chat, Debbie meeting</t>
  </si>
  <si>
    <t>emails and forms</t>
  </si>
  <si>
    <t>bits and pieces</t>
  </si>
  <si>
    <t>PSSWG prep + meeting</t>
  </si>
  <si>
    <t>thinking about/purchasing/preparing prizes for supervisor of the year (total)</t>
  </si>
  <si>
    <t>presidents council tor meeting, grant dinner</t>
  </si>
  <si>
    <t>OUHEC prep + meeting, Grant dinner</t>
  </si>
  <si>
    <t>GRS meeting</t>
  </si>
  <si>
    <t>emails, banking, variances</t>
  </si>
  <si>
    <t xml:space="preserve">emails and working on exec stuff </t>
  </si>
  <si>
    <t xml:space="preserve">looking over re-affiliations </t>
  </si>
  <si>
    <t>emails, banking, grant dinner</t>
  </si>
  <si>
    <t xml:space="preserve">going over club constitution stufffffff, lodge hangout </t>
  </si>
  <si>
    <t>Holdings strategy stuff, FESC prep and Boardpro organising, spinning yarns</t>
  </si>
  <si>
    <t>emails and continuing re-affiliations</t>
  </si>
  <si>
    <t>finishing LoE</t>
  </si>
  <si>
    <t>emails and planning for nov 1st exec thing</t>
  </si>
  <si>
    <t>Paid Placements Prep + Meeting // emails</t>
  </si>
  <si>
    <t>Took a break this week! 3 Exams this week pls forgive me</t>
  </si>
  <si>
    <t>HIST &amp; Med lab sci proposals // emails &amp; admin</t>
  </si>
  <si>
    <t>Parliament petition reading // Paid Placements research &amp; readings // Connecting w International Action Group // emails &amp; admin // Education Subcomitte watching</t>
  </si>
  <si>
    <t>Lecture Recording Policy // crisis averting // ACoSA emailing // somehow not crying lol</t>
  </si>
  <si>
    <t>Lecture recording policy reading // DVC-A Meeting // Reading Keegan's email // Admin for exec email // Senate Reading</t>
  </si>
  <si>
    <t>Senate prep + CALT Reading // DLE PSC Prep</t>
  </si>
  <si>
    <t>admin - reimbursements - card &amp; flowers for DIS</t>
  </si>
  <si>
    <t>Code of Conduct letter to SLT</t>
  </si>
  <si>
    <t>pester keegan - speak with donna - help Hanna - gen exec discussion</t>
  </si>
  <si>
    <t>Meeting with Debbie and Keegan and Local Alcohol Policy Readings</t>
  </si>
  <si>
    <t xml:space="preserve">Grant Dinner - admin </t>
  </si>
  <si>
    <t>Dinner with Grant</t>
  </si>
  <si>
    <t>read over keegan letter / respond / read over lecture recording policy / read over consitutions</t>
  </si>
  <si>
    <t>Drop for Good</t>
  </si>
  <si>
    <t xml:space="preserve">Labour Day </t>
  </si>
  <si>
    <t>Learner Success Plan Governance Group Awards, Tim Cooper, Institutional nuetrality working group, finance and budget readings</t>
  </si>
  <si>
    <t>Grant meeting, Senate, Senate readings, emails, scheduling, president's committee</t>
  </si>
  <si>
    <t xml:space="preserve">exec meeting, FESC,Mayor meeting, finance and budget, trish dinner </t>
  </si>
  <si>
    <t xml:space="preserve">CEO Perf Review, admin, emails, handover document writing </t>
  </si>
  <si>
    <t>exec break up :((</t>
  </si>
  <si>
    <t>emails, going on the radio, reading stuff for PAF meeting tomorrow, small admin things</t>
  </si>
  <si>
    <t>reading stuff for and going to performing arts fund meeting</t>
  </si>
  <si>
    <t>GRC prep + meeting</t>
  </si>
  <si>
    <t>exec meeting, sorting forms etc., fesc</t>
  </si>
  <si>
    <t>exec meeting, OUSA supervisor of the year prep + event, koren email</t>
  </si>
  <si>
    <t>prep for exec dinner</t>
  </si>
  <si>
    <t>starters dinner sleighhhhhh</t>
  </si>
  <si>
    <t>emails, R1</t>
  </si>
  <si>
    <t>emails, LoE stuff</t>
  </si>
  <si>
    <t>emails, looking over re-affilaitions</t>
  </si>
  <si>
    <t>emails, readings, LoE, FESC agenda, honorarium calcualtions, 2025 budget lookover, FESC boardpro stuff</t>
  </si>
  <si>
    <t>emaillllllssss, looking at complaint policy oop, reading agenda</t>
  </si>
  <si>
    <t>exec meeting, FESC + minutes, discussions, dinner with new chancellor</t>
  </si>
  <si>
    <t>FESC mins finish, banking + recipts, finsih boardpro setup</t>
  </si>
  <si>
    <t>preparing stuff for ousa exec thing, reading reaffiliations</t>
  </si>
  <si>
    <t>OUSA exec diy restaurant thing</t>
  </si>
  <si>
    <t xml:space="preserve">drop for good? </t>
  </si>
  <si>
    <t>DLE PSC Meeting // LMS reading // Tim &amp; Keegan Ice cream &amp; meeting // Keegan chats // Staff for Palestine motion reading for Senate</t>
  </si>
  <si>
    <t>Emails // Exec chats // Senate (very long) // Julie meeting about lecture recording policy // prep for tomorrows exec meeting // exec readings</t>
  </si>
  <si>
    <t>Mentor Meeting, reading meeting documents, review of Pae Tata/Global and Connected Domain Plan, Processing reimbursements for NZIEC</t>
  </si>
  <si>
    <t>Exec meeting // CALT + readings  // LR feedback to Julie // emails // Trish dinner</t>
  </si>
  <si>
    <t>DVC-A Meeting // QAU reports // Science Standing Committee // AI Meeting w/ Russell</t>
  </si>
  <si>
    <t>adding the remaining 7 unpaid hours</t>
  </si>
  <si>
    <t>ADMIN - finishing off mahi for donna - email keegers etc + R1 w/Jordan - brainstorming life members</t>
  </si>
  <si>
    <t>life members w/donna - pre-meeting exec readings - admin</t>
  </si>
  <si>
    <t>LAP Submission meeting with Debbie (1), Proctor Meeting (2)</t>
  </si>
  <si>
    <t xml:space="preserve">pre-readings - coms with exec - donna chat - admin </t>
  </si>
  <si>
    <t>Code of Conduct Letter work (1), emails (.5), Exec Meeting Agenda Reading (.5), training admin (2)</t>
  </si>
  <si>
    <t>Exec Meeting (1.5), Meeting with Brandon from TEU (1), FESC (1), Dinner with Chancellor (3)</t>
  </si>
  <si>
    <t>12-2pm the attending Critical Disability Studies Seminar (OBS)</t>
  </si>
  <si>
    <t>Meeting to plan for 2025 training (1), 2025 Presidents call (1)</t>
  </si>
  <si>
    <t>ousa breakup (this is so morbid Tara…)</t>
  </si>
  <si>
    <t>Exec-do (3?)</t>
  </si>
  <si>
    <t>Preparing Oral Sub for Institutional Neutrality Working Group</t>
  </si>
  <si>
    <t>INWG consultation session, mentour session, readings for finance and budget</t>
  </si>
  <si>
    <t>PVC EE meeting, finance and budget meeting, emails, admin</t>
  </si>
  <si>
    <t>COO meeting, Bola about uniflats, uniflats sucks</t>
  </si>
  <si>
    <t>RAD1 interview, exec meeting, exec coffee</t>
  </si>
  <si>
    <t xml:space="preserve">ORC meeting, SJS AGM, getting mad about SJS, Grant meeting, Beer fest </t>
  </si>
  <si>
    <t>beerfest smoozing</t>
  </si>
  <si>
    <t>complaining to ANZ</t>
  </si>
  <si>
    <t>emails/proposals</t>
  </si>
  <si>
    <t>exec meeting, meeting with Josh, BoGS prep + meeting</t>
  </si>
  <si>
    <t>surveying the link, emails</t>
  </si>
  <si>
    <t>UUL stuff, banking, Hocken past survey stuff</t>
  </si>
  <si>
    <t>finished handover document!</t>
  </si>
  <si>
    <t>LoE</t>
  </si>
  <si>
    <t>grants policy notes, fundraiser document</t>
  </si>
  <si>
    <t xml:space="preserve">exec meeting, meeting with Caroline, meeting with deborah </t>
  </si>
  <si>
    <t>add stuff to handover</t>
  </si>
  <si>
    <t>Meeting with Keegan, Jason, Jess/DLAC/Emails</t>
  </si>
  <si>
    <t>admin etc</t>
  </si>
  <si>
    <t>Institutional Neutrality Working Group Submission, LAP Submission</t>
  </si>
  <si>
    <t>LAP Submission</t>
  </si>
  <si>
    <t>clinical governance group + handover / admin - donna / pre-reading to exec meeting</t>
  </si>
  <si>
    <t xml:space="preserve">exec meeting / various meetings with Amy/intros - OUSA Student Support, OTCB, admin etc. </t>
  </si>
  <si>
    <t>Exec Meeting and after party</t>
  </si>
  <si>
    <t xml:space="preserve">Specialisations Working Party + </t>
  </si>
  <si>
    <t>Reading teaching and timetabling agenda</t>
  </si>
  <si>
    <t>Meeting with Paul, Council readings, climate governance workshop, dinner with council</t>
  </si>
  <si>
    <t>council, ATSA stuff</t>
  </si>
  <si>
    <t xml:space="preserve">coursespy, inwg, debbie meeting, council feedback session </t>
  </si>
  <si>
    <t>standing committee exec, Polcom, ethical behaviors, commitee</t>
  </si>
  <si>
    <t>polcom sorting, council sitting</t>
  </si>
  <si>
    <t>polcom sorting, reading meeting things, handover doc planning</t>
  </si>
  <si>
    <t>meeting with Becca for postgrad journeys website</t>
  </si>
  <si>
    <t>exec meeting, polcom</t>
  </si>
  <si>
    <t>standing committee, OUHEC prep + meeting</t>
  </si>
  <si>
    <t xml:space="preserve">quarter report </t>
  </si>
  <si>
    <t>coursespy, emails, uul readings</t>
  </si>
  <si>
    <t>sort polcom stuff out for emily, reading documents</t>
  </si>
  <si>
    <t>readings, exec, polcom</t>
  </si>
  <si>
    <t>starting on sorting grants policy recommendations, lookig over re-affiliations</t>
  </si>
  <si>
    <t>UUL,emails, Q4 report, notes for handover</t>
  </si>
  <si>
    <t>starting Q4 report</t>
  </si>
  <si>
    <t xml:space="preserve">finishing Q4 </t>
  </si>
  <si>
    <t>reading documents, note writing to pass on to Deborah</t>
  </si>
  <si>
    <t>Q4 Report</t>
  </si>
  <si>
    <t>Standing Committee, Emails, reading documents</t>
  </si>
  <si>
    <t>OISA meeting, Bank Account handover process</t>
  </si>
  <si>
    <t>DAP meeting / working group</t>
  </si>
  <si>
    <t>Teaching &amp; Timetabling, Council Dinner at Trish'</t>
  </si>
  <si>
    <t>Council + Emails after</t>
  </si>
  <si>
    <t>Coursespy Meeting + Call with Nina about LAP + ORC Public Transportation Survey + HUMS Academic Committee Readings + Agenda reading</t>
  </si>
  <si>
    <t>Standing committee + Q4 Report and Handover</t>
  </si>
  <si>
    <t>Chats with the Boss + Handover</t>
  </si>
  <si>
    <t>emails, finishing Q4 report</t>
  </si>
  <si>
    <t xml:space="preserve">reading documents, sorting insurance thing? </t>
  </si>
  <si>
    <t>Travel up to Auckland Conference</t>
  </si>
  <si>
    <t>Conference</t>
  </si>
  <si>
    <t>Travel back to pnaughty</t>
  </si>
  <si>
    <t>Letter of Support, Emails</t>
  </si>
  <si>
    <t>A&amp;L Address confirmation shenanigans</t>
  </si>
  <si>
    <t>Travel back to Dunedin</t>
  </si>
  <si>
    <t>Hours Averaged</t>
  </si>
  <si>
    <t>Annual</t>
  </si>
  <si>
    <t>1st Quarter</t>
  </si>
  <si>
    <t>2nd Quarter</t>
  </si>
  <si>
    <t>3rd Quarter</t>
  </si>
  <si>
    <t>4th Quarter</t>
  </si>
  <si>
    <t>Target</t>
  </si>
  <si>
    <t>Admin VP</t>
  </si>
  <si>
    <t>Finance</t>
  </si>
  <si>
    <t>Welfare</t>
  </si>
  <si>
    <t>Postgrad</t>
  </si>
  <si>
    <t>Clubs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</si>
</sst>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11"/>
      <color theme="1"/>
      <name val="Calibri"/>
      <family val="2"/>
    </font>
    <font>
      <sz val="11"/>
      <color rgb="FF000000"/>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rgb="FFBDD7EE"/>
        <bgColor indexed="64"/>
      </patternFill>
    </fill>
    <fill>
      <patternFill patternType="solid">
        <fgColor rgb="FFBDD7EE"/>
        <bgColor rgb="FF000000"/>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s>
  <borders count="1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66">
    <xf numFmtId="0" fontId="0" fillId="0" borderId="0" xfId="0"/>
    <xf numFmtId="0" fontId="3" fillId="0" borderId="2" xfId="0" applyFont="1" applyBorder="1" applyAlignment="1">
      <alignment horizontal="center"/>
    </xf>
    <xf numFmtId="0" fontId="3" fillId="0" borderId="3" xfId="0" applyFont="1" applyBorder="1"/>
    <xf numFmtId="0" fontId="3" fillId="0" borderId="4" xfId="0" applyFont="1" applyBorder="1"/>
    <xf numFmtId="0" fontId="3" fillId="0" borderId="5" xfId="0" applyFont="1" applyBorder="1" applyAlignment="1">
      <alignment horizontal="center"/>
    </xf>
    <xf numFmtId="0" fontId="0" fillId="2" borderId="0" xfId="0" applyFill="1"/>
    <xf numFmtId="0" fontId="0" fillId="2" borderId="1" xfId="0" applyFill="1" applyBorder="1"/>
    <xf numFmtId="0" fontId="0" fillId="0" borderId="5" xfId="0" applyBorder="1"/>
    <xf numFmtId="0" fontId="0" fillId="0" borderId="1" xfId="0" applyBorder="1"/>
    <xf numFmtId="0" fontId="0" fillId="0" borderId="6" xfId="0" applyBorder="1"/>
    <xf numFmtId="0" fontId="0" fillId="0" borderId="7" xfId="0" applyBorder="1"/>
    <xf numFmtId="0" fontId="0" fillId="0" borderId="8" xfId="0" applyBorder="1"/>
    <xf numFmtId="0" fontId="4" fillId="3" borderId="0" xfId="0" applyFont="1" applyFill="1"/>
    <xf numFmtId="0" fontId="4" fillId="0" borderId="0" xfId="0" applyFont="1"/>
    <xf numFmtId="0" fontId="5" fillId="0" borderId="1" xfId="0" applyFont="1" applyBorder="1" applyAlignment="1">
      <alignment wrapText="1"/>
    </xf>
    <xf numFmtId="0" fontId="5" fillId="2" borderId="1" xfId="0" applyFont="1" applyFill="1" applyBorder="1" applyAlignment="1">
      <alignment wrapText="1"/>
    </xf>
    <xf numFmtId="0" fontId="5" fillId="0" borderId="1" xfId="0" applyFont="1" applyBorder="1"/>
    <xf numFmtId="0" fontId="5" fillId="2" borderId="1" xfId="0" applyFont="1" applyFill="1" applyBorder="1"/>
    <xf numFmtId="2" fontId="0" fillId="0" borderId="0" xfId="0" applyNumberFormat="1"/>
    <xf numFmtId="0" fontId="0" fillId="0" borderId="1" xfId="0" applyBorder="1" applyAlignment="1">
      <alignment wrapText="1"/>
    </xf>
    <xf numFmtId="0" fontId="0" fillId="2" borderId="1" xfId="0" applyFill="1" applyBorder="1" applyAlignment="1">
      <alignment wrapText="1"/>
    </xf>
    <xf numFmtId="0" fontId="3" fillId="0" borderId="4" xfId="0" applyFont="1" applyBorder="1" applyAlignment="1">
      <alignment wrapText="1"/>
    </xf>
    <xf numFmtId="0" fontId="0" fillId="0" borderId="8" xfId="0" applyBorder="1" applyAlignment="1">
      <alignment wrapText="1"/>
    </xf>
    <xf numFmtId="0" fontId="0" fillId="0" borderId="9" xfId="0" applyBorder="1"/>
    <xf numFmtId="0" fontId="0" fillId="2" borderId="9" xfId="0" applyFill="1" applyBorder="1"/>
    <xf numFmtId="0" fontId="4" fillId="3" borderId="9" xfId="0" applyFont="1" applyFill="1" applyBorder="1"/>
    <xf numFmtId="0" fontId="4" fillId="0" borderId="9" xfId="0" applyFont="1" applyBorder="1"/>
    <xf numFmtId="0" fontId="0" fillId="0" borderId="10" xfId="0" applyBorder="1"/>
    <xf numFmtId="0" fontId="0" fillId="5" borderId="1" xfId="0" applyFill="1" applyBorder="1"/>
    <xf numFmtId="0" fontId="0" fillId="0" borderId="11" xfId="0" applyBorder="1"/>
    <xf numFmtId="0" fontId="2" fillId="0" borderId="0" xfId="0" applyFont="1"/>
    <xf numFmtId="0" fontId="4" fillId="4" borderId="1" xfId="0" applyFont="1" applyFill="1" applyBorder="1" applyAlignment="1">
      <alignment wrapText="1"/>
    </xf>
    <xf numFmtId="0" fontId="4" fillId="0" borderId="1" xfId="0" applyFont="1" applyBorder="1" applyAlignment="1">
      <alignment wrapText="1"/>
    </xf>
    <xf numFmtId="0" fontId="6" fillId="3" borderId="9" xfId="0" applyFont="1" applyFill="1" applyBorder="1"/>
    <xf numFmtId="0" fontId="6" fillId="0" borderId="9" xfId="0" applyFont="1" applyBorder="1"/>
    <xf numFmtId="0" fontId="1" fillId="2" borderId="0" xfId="0" applyFont="1" applyFill="1"/>
    <xf numFmtId="0" fontId="1" fillId="0" borderId="0" xfId="0" applyFont="1"/>
    <xf numFmtId="0" fontId="1" fillId="2" borderId="1" xfId="0" applyFont="1" applyFill="1" applyBorder="1"/>
    <xf numFmtId="0" fontId="1" fillId="0" borderId="5" xfId="0" applyFont="1" applyBorder="1"/>
    <xf numFmtId="0" fontId="1" fillId="0" borderId="1" xfId="0" applyFont="1" applyBorder="1"/>
    <xf numFmtId="0" fontId="1" fillId="0" borderId="6" xfId="0" applyFont="1" applyBorder="1"/>
    <xf numFmtId="0" fontId="1" fillId="0" borderId="7" xfId="0" applyFont="1" applyBorder="1"/>
    <xf numFmtId="0" fontId="1" fillId="0" borderId="8" xfId="0" applyFont="1" applyBorder="1"/>
    <xf numFmtId="0" fontId="1" fillId="0" borderId="1" xfId="0" applyFont="1" applyBorder="1" applyAlignment="1">
      <alignment wrapText="1"/>
    </xf>
    <xf numFmtId="0" fontId="1" fillId="2" borderId="1" xfId="0" applyFont="1" applyFill="1" applyBorder="1" applyAlignment="1">
      <alignment wrapText="1"/>
    </xf>
    <xf numFmtId="0" fontId="0" fillId="2" borderId="0" xfId="0" applyFill="1" applyAlignment="1">
      <alignment horizontal="right"/>
    </xf>
    <xf numFmtId="2" fontId="0" fillId="0" borderId="12" xfId="0" applyNumberFormat="1" applyBorder="1"/>
    <xf numFmtId="0" fontId="0" fillId="0" borderId="13" xfId="0" applyBorder="1"/>
    <xf numFmtId="2" fontId="6" fillId="0" borderId="0" xfId="0" applyNumberFormat="1" applyFont="1"/>
    <xf numFmtId="0" fontId="3" fillId="0" borderId="13" xfId="0" applyFont="1" applyBorder="1"/>
    <xf numFmtId="0" fontId="3" fillId="0" borderId="12" xfId="0" applyFont="1" applyBorder="1" applyAlignment="1">
      <alignment horizontal="right"/>
    </xf>
    <xf numFmtId="0" fontId="3" fillId="0" borderId="14" xfId="0" applyFont="1" applyBorder="1" applyAlignment="1">
      <alignment horizontal="right"/>
    </xf>
    <xf numFmtId="0" fontId="0" fillId="0" borderId="15" xfId="0" applyBorder="1"/>
    <xf numFmtId="0" fontId="0" fillId="0" borderId="14" xfId="0" applyBorder="1"/>
    <xf numFmtId="0" fontId="0" fillId="0" borderId="16" xfId="0" applyBorder="1"/>
    <xf numFmtId="2" fontId="0" fillId="0" borderId="17" xfId="0" applyNumberFormat="1" applyBorder="1"/>
    <xf numFmtId="0" fontId="0" fillId="0" borderId="18" xfId="0" applyBorder="1"/>
    <xf numFmtId="0" fontId="0" fillId="5" borderId="1" xfId="0" applyFill="1" applyBorder="1" applyAlignment="1">
      <alignment wrapText="1"/>
    </xf>
    <xf numFmtId="0" fontId="0" fillId="0" borderId="1" xfId="0" applyBorder="1" applyAlignment="1">
      <alignment vertical="center" wrapText="1"/>
    </xf>
    <xf numFmtId="0" fontId="0" fillId="0" borderId="0" xfId="0" applyAlignment="1">
      <alignment vertical="center"/>
    </xf>
    <xf numFmtId="2" fontId="0" fillId="6" borderId="12" xfId="0" applyNumberFormat="1" applyFill="1" applyBorder="1"/>
    <xf numFmtId="2" fontId="6" fillId="6" borderId="12" xfId="0" applyNumberFormat="1" applyFont="1" applyFill="1" applyBorder="1"/>
    <xf numFmtId="2" fontId="6" fillId="6" borderId="0" xfId="0" applyNumberFormat="1" applyFont="1" applyFill="1"/>
    <xf numFmtId="0" fontId="0" fillId="7" borderId="1" xfId="0" applyFill="1" applyBorder="1" applyAlignment="1">
      <alignment wrapText="1"/>
    </xf>
    <xf numFmtId="0" fontId="0" fillId="0" borderId="1" xfId="0" applyBorder="1" applyAlignment="1">
      <alignment horizontal="center" vertical="center" textRotation="90"/>
    </xf>
    <xf numFmtId="0" fontId="1" fillId="0" borderId="1" xfId="0" applyFont="1" applyBorder="1" applyAlignment="1">
      <alignment horizontal="center" vertical="center" textRotation="9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rgbClr val="808080"/>
              </a:solidFill>
              <a:prstDash val="solid"/>
              <a:round/>
            </a:ln>
            <a:effectLst/>
          </c:spPr>
          <c:marker>
            <c:symbol val="circle"/>
            <c:size val="5"/>
            <c:spPr>
              <a:solidFill>
                <a:srgbClr val="000000"/>
              </a:solidFill>
              <a:ln w="9525">
                <a:solidFill>
                  <a:srgbClr val="000000"/>
                </a:solidFill>
                <a:prstDash val="solid"/>
              </a:ln>
              <a:effectLst/>
            </c:spPr>
          </c:marker>
          <c:xVal>
            <c:numRef>
              <c:f>Sheet1!$B$2:$B$5</c:f>
              <c:numCache>
                <c:formatCode>General</c:formatCode>
                <c:ptCount val="4"/>
                <c:pt idx="0">
                  <c:v>1</c:v>
                </c:pt>
                <c:pt idx="1">
                  <c:v>2</c:v>
                </c:pt>
                <c:pt idx="2">
                  <c:v>3</c:v>
                </c:pt>
                <c:pt idx="3">
                  <c:v>4</c:v>
                </c:pt>
              </c:numCache>
            </c:numRef>
          </c:xVal>
          <c:yVal>
            <c:numRef>
              <c:f>Sheet1!$C$2:$C$5</c:f>
              <c:numCache>
                <c:formatCode>General</c:formatCode>
                <c:ptCount val="4"/>
                <c:pt idx="0">
                  <c:v>186</c:v>
                </c:pt>
                <c:pt idx="1">
                  <c:v>711</c:v>
                </c:pt>
                <c:pt idx="2">
                  <c:v>762</c:v>
                </c:pt>
                <c:pt idx="3">
                  <c:v>812</c:v>
                </c:pt>
              </c:numCache>
            </c:numRef>
          </c:yVal>
          <c:smooth val="0"/>
          <c:extLst>
            <c:ext xmlns:c16="http://schemas.microsoft.com/office/drawing/2014/chart" uri="{C3380CC4-5D6E-409C-BE32-E72D297353CC}">
              <c16:uniqueId val="{00000001-0A5F-4EDB-9016-D75012CC52B0}"/>
            </c:ext>
          </c:extLst>
        </c:ser>
        <c:dLbls>
          <c:showLegendKey val="0"/>
          <c:showVal val="0"/>
          <c:showCatName val="0"/>
          <c:showSerName val="0"/>
          <c:showPercent val="0"/>
          <c:showBubbleSize val="0"/>
        </c:dLbls>
        <c:axId val="958361607"/>
        <c:axId val="210396680"/>
      </c:scatterChart>
      <c:valAx>
        <c:axId val="958361607"/>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396680"/>
        <c:crosses val="autoZero"/>
        <c:crossBetween val="midCat"/>
      </c:valAx>
      <c:valAx>
        <c:axId val="210396680"/>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836160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114300</xdr:colOff>
      <xdr:row>1</xdr:row>
      <xdr:rowOff>142875</xdr:rowOff>
    </xdr:from>
    <xdr:to>
      <xdr:col>9</xdr:col>
      <xdr:colOff>266700</xdr:colOff>
      <xdr:row>16</xdr:row>
      <xdr:rowOff>28575</xdr:rowOff>
    </xdr:to>
    <xdr:graphicFrame macro="">
      <xdr:nvGraphicFramePr>
        <xdr:cNvPr id="2" name="Chart 1">
          <a:extLst>
            <a:ext uri="{FF2B5EF4-FFF2-40B4-BE49-F238E27FC236}">
              <a16:creationId xmlns:a16="http://schemas.microsoft.com/office/drawing/2014/main" id="{AA6066F3-8078-2FD4-0597-1537C65709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Emily Williams" id="{0C06D35A-0947-B94D-9473-FA2FDCDF5630}" userId="S::adminvp@ousa.org.nz::530e39d1-5798-453d-8ba6-a20ac9aef9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24-08-02T04:41:58.42" personId="{0C06D35A-0947-B94D-9473-FA2FDCDF5630}" id="{46BB8133-9549-4188-ACB7-B0DA32B3322C}">
    <text>Abby</text>
  </threadedComment>
  <threadedComment ref="E4" dT="2024-08-02T04:42:15.75" personId="{0C06D35A-0947-B94D-9473-FA2FDCDF5630}" id="{F03E6373-21F7-4E54-B418-1F09811E0322}">
    <text>Daniel (starting 1st August)</text>
  </threadedComment>
</ThreadedComments>
</file>

<file path=xl/worksheets/_rels/sheet4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7D9A-B924-4175-90EE-076BDBC4F04F}">
  <dimension ref="B2:L50"/>
  <sheetViews>
    <sheetView topLeftCell="A9" workbookViewId="0">
      <selection activeCell="L33" sqref="L33"/>
    </sheetView>
  </sheetViews>
  <sheetFormatPr defaultColWidth="8.85546875" defaultRowHeight="15"/>
  <cols>
    <col min="4" max="4" width="11.42578125" bestFit="1" customWidth="1"/>
    <col min="6" max="6" width="76.42578125" customWidth="1"/>
    <col min="10" max="10" width="11.425781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8</v>
      </c>
      <c r="F3" s="6" t="s">
        <v>8</v>
      </c>
      <c r="H3" s="64"/>
      <c r="I3" s="4"/>
      <c r="J3" s="5" t="s">
        <v>7</v>
      </c>
      <c r="K3" s="5"/>
      <c r="L3" s="6"/>
    </row>
    <row r="4" spans="2:12">
      <c r="B4" s="64"/>
      <c r="C4" s="7"/>
      <c r="D4" t="s">
        <v>9</v>
      </c>
      <c r="E4">
        <v>7</v>
      </c>
      <c r="F4" s="8" t="s">
        <v>10</v>
      </c>
      <c r="H4" s="64"/>
      <c r="I4" s="7"/>
      <c r="J4" t="s">
        <v>9</v>
      </c>
      <c r="L4" s="8"/>
    </row>
    <row r="5" spans="2:12">
      <c r="B5" s="64"/>
      <c r="C5" s="7"/>
      <c r="D5" s="5" t="s">
        <v>11</v>
      </c>
      <c r="E5" s="5">
        <v>7.5</v>
      </c>
      <c r="F5" s="6" t="s">
        <v>12</v>
      </c>
      <c r="H5" s="64"/>
      <c r="I5" s="7"/>
      <c r="J5" s="5" t="s">
        <v>11</v>
      </c>
      <c r="K5" s="5">
        <v>4</v>
      </c>
      <c r="L5" s="6" t="s">
        <v>13</v>
      </c>
    </row>
    <row r="6" spans="2:12">
      <c r="B6" s="64"/>
      <c r="C6" s="7"/>
      <c r="D6" t="s">
        <v>14</v>
      </c>
      <c r="E6">
        <v>7</v>
      </c>
      <c r="F6" s="8" t="s">
        <v>15</v>
      </c>
      <c r="H6" s="64"/>
      <c r="I6" s="7"/>
      <c r="J6" t="s">
        <v>14</v>
      </c>
      <c r="L6" s="8"/>
    </row>
    <row r="7" spans="2:12">
      <c r="B7" s="64"/>
      <c r="C7" s="7"/>
      <c r="D7" s="5" t="s">
        <v>16</v>
      </c>
      <c r="E7" s="5">
        <v>6</v>
      </c>
      <c r="F7" s="6" t="s">
        <v>17</v>
      </c>
      <c r="H7" s="64"/>
      <c r="I7" s="7"/>
      <c r="J7" s="5" t="s">
        <v>16</v>
      </c>
      <c r="K7" s="5"/>
      <c r="L7" s="6"/>
    </row>
    <row r="8" spans="2:12">
      <c r="B8" s="64"/>
      <c r="C8" s="7"/>
      <c r="D8" t="s">
        <v>18</v>
      </c>
      <c r="F8" s="8"/>
      <c r="H8" s="64"/>
      <c r="I8" s="7"/>
      <c r="J8" t="s">
        <v>18</v>
      </c>
      <c r="L8" s="8"/>
    </row>
    <row r="9" spans="2:12">
      <c r="B9" s="64"/>
      <c r="C9" s="7"/>
      <c r="D9" s="5" t="s">
        <v>19</v>
      </c>
      <c r="E9" s="5">
        <v>2.5</v>
      </c>
      <c r="F9" s="6" t="s">
        <v>20</v>
      </c>
      <c r="H9" s="64"/>
      <c r="I9" s="7"/>
      <c r="J9" s="5" t="s">
        <v>19</v>
      </c>
      <c r="K9" s="5"/>
      <c r="L9" s="6"/>
    </row>
    <row r="10" spans="2:12">
      <c r="B10" s="64"/>
      <c r="C10" s="9"/>
      <c r="D10" s="10"/>
      <c r="E10" s="10">
        <f>SUM(E3:E9)+10</f>
        <v>48</v>
      </c>
      <c r="F10" s="11" t="s">
        <v>21</v>
      </c>
      <c r="H10" s="64"/>
      <c r="I10" s="9"/>
      <c r="J10" s="10"/>
      <c r="K10" s="10">
        <f>SUM(K3:K9)</f>
        <v>4</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c r="H13" s="64"/>
      <c r="I13" s="4"/>
      <c r="J13" s="5" t="s">
        <v>7</v>
      </c>
      <c r="K13" s="5"/>
      <c r="L13" s="6"/>
    </row>
    <row r="14" spans="2:12">
      <c r="B14" s="64"/>
      <c r="C14" s="7"/>
      <c r="D14" t="s">
        <v>9</v>
      </c>
      <c r="F14" s="8"/>
      <c r="G14" t="s">
        <v>26</v>
      </c>
      <c r="H14" s="64"/>
      <c r="I14" s="7"/>
      <c r="J14" t="s">
        <v>9</v>
      </c>
      <c r="L14" s="8"/>
    </row>
    <row r="15" spans="2:12">
      <c r="B15" s="64"/>
      <c r="C15" s="7"/>
      <c r="D15" s="5" t="s">
        <v>11</v>
      </c>
      <c r="E15" s="5"/>
      <c r="F15" s="6"/>
      <c r="H15" s="64"/>
      <c r="I15" s="7"/>
      <c r="J15" s="5" t="s">
        <v>11</v>
      </c>
      <c r="K15" s="5"/>
      <c r="L15" s="6"/>
    </row>
    <row r="16" spans="2:12">
      <c r="B16" s="64"/>
      <c r="C16" s="7"/>
      <c r="D16" t="s">
        <v>14</v>
      </c>
      <c r="F16" s="8"/>
      <c r="H16" s="64"/>
      <c r="I16" s="7"/>
      <c r="J16" t="s">
        <v>14</v>
      </c>
      <c r="L16" s="8"/>
    </row>
    <row r="17" spans="2:12">
      <c r="B17" s="64"/>
      <c r="C17" s="7"/>
      <c r="D17" s="5" t="s">
        <v>16</v>
      </c>
      <c r="E17" s="5"/>
      <c r="F17" s="12"/>
      <c r="H17" s="64"/>
      <c r="I17" s="7"/>
      <c r="J17" s="5" t="s">
        <v>16</v>
      </c>
      <c r="K17" s="5"/>
      <c r="L17" s="6"/>
    </row>
    <row r="18" spans="2:12">
      <c r="B18" s="64"/>
      <c r="C18" s="7"/>
      <c r="D18" t="s">
        <v>18</v>
      </c>
      <c r="F18" s="13"/>
      <c r="H18" s="64"/>
      <c r="I18" s="7"/>
      <c r="J18" t="s">
        <v>18</v>
      </c>
      <c r="L18" s="8"/>
    </row>
    <row r="19" spans="2:12">
      <c r="B19" s="64"/>
      <c r="C19" s="7"/>
      <c r="D19" s="5" t="s">
        <v>19</v>
      </c>
      <c r="E19" s="5"/>
      <c r="F19" s="6"/>
      <c r="H19" s="64"/>
      <c r="I19" s="7"/>
      <c r="J19" s="5" t="s">
        <v>19</v>
      </c>
      <c r="K19" s="5"/>
      <c r="L19" s="6"/>
    </row>
    <row r="20" spans="2:12">
      <c r="B20" s="64"/>
      <c r="C20" s="9"/>
      <c r="D20" s="10"/>
      <c r="E20" s="10">
        <f>SUM(E13:E19)</f>
        <v>0</v>
      </c>
      <c r="F20" s="11"/>
      <c r="H20" s="64"/>
      <c r="I20" s="9"/>
      <c r="J20" s="10"/>
      <c r="K20" s="10">
        <f ca="1">SUM(K13:K20)</f>
        <v>0</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L24" s="8"/>
    </row>
    <row r="25" spans="2:12">
      <c r="B25" s="64"/>
      <c r="C25" s="7"/>
      <c r="D25" s="5" t="s">
        <v>11</v>
      </c>
      <c r="E25" s="5"/>
      <c r="F25" s="6"/>
      <c r="H25" s="64"/>
      <c r="I25" s="7"/>
      <c r="J25" s="5" t="s">
        <v>11</v>
      </c>
      <c r="K25" s="5"/>
      <c r="L25" s="6"/>
    </row>
    <row r="26" spans="2:12">
      <c r="B26" s="64"/>
      <c r="C26" s="7"/>
      <c r="D26" t="s">
        <v>14</v>
      </c>
      <c r="F26" s="8"/>
      <c r="H26" s="64"/>
      <c r="I26" s="7"/>
      <c r="J26" t="s">
        <v>14</v>
      </c>
      <c r="L26" s="8"/>
    </row>
    <row r="27" spans="2:12">
      <c r="B27" s="64"/>
      <c r="C27" s="7"/>
      <c r="D27" s="5" t="s">
        <v>16</v>
      </c>
      <c r="E27" s="5"/>
      <c r="F27" s="6"/>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0</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1</v>
      </c>
      <c r="F33" s="6" t="s">
        <v>34</v>
      </c>
      <c r="H33" s="64"/>
      <c r="I33" s="4"/>
      <c r="J33" s="5" t="s">
        <v>7</v>
      </c>
      <c r="K33" s="5">
        <v>9</v>
      </c>
      <c r="L33" s="6" t="s">
        <v>35</v>
      </c>
    </row>
    <row r="34" spans="2:12">
      <c r="B34" s="64"/>
      <c r="C34" s="7"/>
      <c r="D34" t="s">
        <v>9</v>
      </c>
      <c r="F34" s="14"/>
      <c r="H34" s="64"/>
      <c r="I34" s="7"/>
      <c r="J34" t="s">
        <v>9</v>
      </c>
      <c r="L34" s="8"/>
    </row>
    <row r="35" spans="2:12" ht="32.1">
      <c r="B35" s="64"/>
      <c r="C35" s="7"/>
      <c r="D35" s="5" t="s">
        <v>11</v>
      </c>
      <c r="E35" s="5">
        <v>5.5</v>
      </c>
      <c r="F35" s="15" t="s">
        <v>36</v>
      </c>
      <c r="H35" s="64"/>
      <c r="I35" s="7"/>
      <c r="J35" s="5" t="s">
        <v>11</v>
      </c>
      <c r="K35" s="5"/>
      <c r="L35" s="6"/>
    </row>
    <row r="36" spans="2:12">
      <c r="B36" s="64"/>
      <c r="C36" s="7"/>
      <c r="D36" t="s">
        <v>14</v>
      </c>
      <c r="E36">
        <v>1.5</v>
      </c>
      <c r="F36" s="16" t="s">
        <v>37</v>
      </c>
      <c r="H36" s="64"/>
      <c r="I36" s="7"/>
      <c r="J36" t="s">
        <v>14</v>
      </c>
      <c r="L36" s="8"/>
    </row>
    <row r="37" spans="2:12">
      <c r="B37" s="64"/>
      <c r="C37" s="7"/>
      <c r="D37" s="5" t="s">
        <v>16</v>
      </c>
      <c r="E37" s="5"/>
      <c r="F37" s="17"/>
      <c r="H37" s="64"/>
      <c r="I37" s="7"/>
      <c r="J37" s="5" t="s">
        <v>16</v>
      </c>
      <c r="K37" s="5"/>
      <c r="L37" s="6"/>
    </row>
    <row r="38" spans="2:12" ht="15.75" customHeight="1">
      <c r="B38" s="64"/>
      <c r="C38" s="7"/>
      <c r="D38" t="s">
        <v>18</v>
      </c>
      <c r="E38">
        <v>4.5</v>
      </c>
      <c r="F38" s="8" t="s">
        <v>38</v>
      </c>
      <c r="H38" s="64"/>
      <c r="I38" s="7"/>
      <c r="J38" t="s">
        <v>18</v>
      </c>
      <c r="L38" s="8"/>
    </row>
    <row r="39" spans="2:12">
      <c r="B39" s="64"/>
      <c r="C39" s="7"/>
      <c r="D39" s="5" t="s">
        <v>19</v>
      </c>
      <c r="E39" s="5">
        <v>6</v>
      </c>
      <c r="F39" s="6" t="s">
        <v>39</v>
      </c>
      <c r="H39" s="64"/>
      <c r="I39" s="7"/>
      <c r="J39" s="5" t="s">
        <v>19</v>
      </c>
      <c r="K39" s="5"/>
      <c r="L39" s="6"/>
    </row>
    <row r="40" spans="2:12">
      <c r="B40" s="64"/>
      <c r="C40" s="9"/>
      <c r="D40" s="10"/>
      <c r="E40" s="10">
        <f>SUM(E33:E39)</f>
        <v>18.5</v>
      </c>
      <c r="F40" s="11"/>
      <c r="H40" s="64"/>
      <c r="I40" s="9"/>
      <c r="J40" s="10"/>
      <c r="K40" s="10">
        <f>SUM(K33:K39)</f>
        <v>9</v>
      </c>
      <c r="L40" s="11"/>
    </row>
    <row r="42" spans="2:12">
      <c r="B42" s="64" t="s">
        <v>40</v>
      </c>
      <c r="C42" s="1" t="s">
        <v>41</v>
      </c>
      <c r="D42" s="2" t="s">
        <v>2</v>
      </c>
      <c r="E42" s="2" t="s">
        <v>3</v>
      </c>
      <c r="F42" s="3" t="s">
        <v>4</v>
      </c>
      <c r="H42" s="64" t="s">
        <v>42</v>
      </c>
      <c r="I42" s="1" t="s">
        <v>43</v>
      </c>
      <c r="J42" s="2" t="s">
        <v>2</v>
      </c>
      <c r="K42" s="2" t="s">
        <v>3</v>
      </c>
      <c r="L42" s="3" t="s">
        <v>4</v>
      </c>
    </row>
    <row r="43" spans="2:12" ht="32.1">
      <c r="B43" s="64"/>
      <c r="C43" s="4"/>
      <c r="D43" s="5" t="s">
        <v>7</v>
      </c>
      <c r="E43" s="5">
        <v>6</v>
      </c>
      <c r="F43" s="31" t="s">
        <v>44</v>
      </c>
      <c r="H43" s="64"/>
      <c r="I43" s="4"/>
      <c r="J43" s="5" t="s">
        <v>7</v>
      </c>
      <c r="K43" s="5"/>
      <c r="L43" s="6"/>
    </row>
    <row r="44" spans="2:12" ht="32.1">
      <c r="B44" s="64"/>
      <c r="C44" s="7"/>
      <c r="D44" t="s">
        <v>9</v>
      </c>
      <c r="E44">
        <v>5</v>
      </c>
      <c r="F44" s="32" t="s">
        <v>45</v>
      </c>
      <c r="H44" s="64"/>
      <c r="I44" s="7"/>
      <c r="J44" t="s">
        <v>9</v>
      </c>
      <c r="L44" s="8"/>
    </row>
    <row r="45" spans="2:12">
      <c r="B45" s="64"/>
      <c r="C45" s="7"/>
      <c r="D45" s="5" t="s">
        <v>11</v>
      </c>
      <c r="E45" s="5">
        <v>3</v>
      </c>
      <c r="F45" s="6" t="s">
        <v>46</v>
      </c>
      <c r="H45" s="64"/>
      <c r="I45" s="7"/>
      <c r="J45" s="5" t="s">
        <v>11</v>
      </c>
      <c r="K45" s="5"/>
      <c r="L45" s="6"/>
    </row>
    <row r="46" spans="2:12">
      <c r="B46" s="64"/>
      <c r="C46" s="7"/>
      <c r="D46" t="s">
        <v>14</v>
      </c>
      <c r="F46" s="8"/>
      <c r="H46" s="64"/>
      <c r="I46" s="7"/>
      <c r="J46" t="s">
        <v>14</v>
      </c>
      <c r="L46" s="8"/>
    </row>
    <row r="47" spans="2:12">
      <c r="B47" s="64"/>
      <c r="C47" s="7"/>
      <c r="D47" s="5" t="s">
        <v>16</v>
      </c>
      <c r="E47" s="5"/>
      <c r="F47" s="6"/>
      <c r="H47" s="64"/>
      <c r="I47" s="7"/>
      <c r="J47" s="5" t="s">
        <v>16</v>
      </c>
      <c r="K47" s="5"/>
      <c r="L47" s="6"/>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14</v>
      </c>
      <c r="F50" s="11"/>
      <c r="H50" s="64"/>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FA0E4-00BC-4B9E-8F4D-0A00127EB155}">
  <dimension ref="B2:L50"/>
  <sheetViews>
    <sheetView topLeftCell="A14" workbookViewId="0">
      <selection activeCell="F10" sqref="F10"/>
    </sheetView>
  </sheetViews>
  <sheetFormatPr defaultColWidth="8.85546875" defaultRowHeight="15"/>
  <cols>
    <col min="4" max="4" width="11.42578125" bestFit="1" customWidth="1"/>
    <col min="6" max="6" width="76.42578125" customWidth="1"/>
    <col min="10" max="10" width="11.425781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10</v>
      </c>
      <c r="F3" s="6" t="s">
        <v>323</v>
      </c>
      <c r="H3" s="64"/>
      <c r="I3" s="4"/>
      <c r="J3" s="5" t="s">
        <v>7</v>
      </c>
      <c r="K3" s="5">
        <v>5</v>
      </c>
      <c r="L3" s="6" t="s">
        <v>324</v>
      </c>
    </row>
    <row r="4" spans="2:12">
      <c r="B4" s="64"/>
      <c r="C4" s="7"/>
      <c r="D4" t="s">
        <v>9</v>
      </c>
      <c r="E4">
        <v>13</v>
      </c>
      <c r="F4" s="8" t="s">
        <v>325</v>
      </c>
      <c r="H4" s="64"/>
      <c r="I4" s="7"/>
      <c r="J4" t="s">
        <v>9</v>
      </c>
      <c r="K4">
        <v>10</v>
      </c>
      <c r="L4" s="8" t="s">
        <v>326</v>
      </c>
    </row>
    <row r="5" spans="2:12">
      <c r="B5" s="64"/>
      <c r="C5" s="7"/>
      <c r="D5" s="5" t="s">
        <v>11</v>
      </c>
      <c r="E5" s="5">
        <v>8.5</v>
      </c>
      <c r="F5" s="6" t="s">
        <v>327</v>
      </c>
      <c r="H5" s="64"/>
      <c r="I5" s="7"/>
      <c r="J5" s="5" t="s">
        <v>11</v>
      </c>
      <c r="K5" s="5">
        <v>3</v>
      </c>
      <c r="L5" s="6" t="s">
        <v>328</v>
      </c>
    </row>
    <row r="6" spans="2:12">
      <c r="B6" s="64"/>
      <c r="C6" s="7"/>
      <c r="D6" t="s">
        <v>14</v>
      </c>
      <c r="E6">
        <v>9</v>
      </c>
      <c r="F6" s="8" t="s">
        <v>329</v>
      </c>
      <c r="H6" s="64"/>
      <c r="I6" s="7"/>
      <c r="J6" t="s">
        <v>14</v>
      </c>
      <c r="K6">
        <v>3</v>
      </c>
      <c r="L6" s="8" t="s">
        <v>330</v>
      </c>
    </row>
    <row r="7" spans="2:12">
      <c r="B7" s="64"/>
      <c r="C7" s="7"/>
      <c r="D7" s="5" t="s">
        <v>16</v>
      </c>
      <c r="E7" s="5">
        <v>9</v>
      </c>
      <c r="F7" s="6" t="s">
        <v>331</v>
      </c>
      <c r="H7" s="64"/>
      <c r="I7" s="7"/>
      <c r="J7" s="5" t="s">
        <v>16</v>
      </c>
      <c r="K7" s="5">
        <v>1.5</v>
      </c>
      <c r="L7" s="6" t="s">
        <v>332</v>
      </c>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49.5</v>
      </c>
      <c r="F10" s="11"/>
      <c r="H10" s="64"/>
      <c r="I10" s="9"/>
      <c r="J10" s="10"/>
      <c r="K10" s="10">
        <f>SUM(K3:K9)</f>
        <v>22.5</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5</v>
      </c>
      <c r="F13" s="6" t="s">
        <v>333</v>
      </c>
      <c r="H13" s="64"/>
      <c r="I13" s="4"/>
      <c r="J13" s="5" t="s">
        <v>7</v>
      </c>
      <c r="K13" s="5">
        <v>2</v>
      </c>
      <c r="L13" s="6" t="s">
        <v>334</v>
      </c>
    </row>
    <row r="14" spans="2:12">
      <c r="B14" s="64"/>
      <c r="C14" s="7"/>
      <c r="D14" t="s">
        <v>9</v>
      </c>
      <c r="E14">
        <v>2.5</v>
      </c>
      <c r="F14" s="8" t="s">
        <v>335</v>
      </c>
      <c r="G14" t="s">
        <v>26</v>
      </c>
      <c r="H14" s="64"/>
      <c r="I14" s="7"/>
      <c r="J14" t="s">
        <v>9</v>
      </c>
      <c r="K14">
        <v>6</v>
      </c>
      <c r="L14" s="8" t="s">
        <v>336</v>
      </c>
    </row>
    <row r="15" spans="2:12">
      <c r="B15" s="64"/>
      <c r="C15" s="7"/>
      <c r="D15" s="5" t="s">
        <v>11</v>
      </c>
      <c r="E15" s="5">
        <v>5.25</v>
      </c>
      <c r="F15" s="6" t="s">
        <v>337</v>
      </c>
      <c r="H15" s="64"/>
      <c r="I15" s="7"/>
      <c r="J15" s="5" t="s">
        <v>11</v>
      </c>
      <c r="K15" s="5">
        <v>2</v>
      </c>
      <c r="L15" s="6" t="s">
        <v>338</v>
      </c>
    </row>
    <row r="16" spans="2:12">
      <c r="B16" s="64"/>
      <c r="C16" s="7"/>
      <c r="D16" t="s">
        <v>14</v>
      </c>
      <c r="E16">
        <v>4.25</v>
      </c>
      <c r="F16" s="8" t="s">
        <v>339</v>
      </c>
      <c r="H16" s="64"/>
      <c r="I16" s="7"/>
      <c r="J16" t="s">
        <v>14</v>
      </c>
      <c r="K16">
        <v>2</v>
      </c>
      <c r="L16" s="8" t="s">
        <v>340</v>
      </c>
    </row>
    <row r="17" spans="2:12">
      <c r="B17" s="64"/>
      <c r="C17" s="7"/>
      <c r="D17" s="5" t="s">
        <v>16</v>
      </c>
      <c r="E17" s="5">
        <v>2</v>
      </c>
      <c r="F17" s="25" t="s">
        <v>341</v>
      </c>
      <c r="H17" s="64"/>
      <c r="I17" s="7"/>
      <c r="J17" s="5" t="s">
        <v>16</v>
      </c>
      <c r="K17" s="5">
        <v>4</v>
      </c>
      <c r="L17" s="6" t="s">
        <v>342</v>
      </c>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19</v>
      </c>
      <c r="F20" s="11"/>
      <c r="H20" s="64"/>
      <c r="I20" s="9"/>
      <c r="J20" s="10"/>
      <c r="K20" s="10">
        <f>SUM(K13:K19)</f>
        <v>16</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v>2</v>
      </c>
      <c r="F23" s="6" t="s">
        <v>343</v>
      </c>
      <c r="H23" s="64"/>
      <c r="I23" s="4"/>
      <c r="J23" s="5" t="s">
        <v>7</v>
      </c>
      <c r="K23" s="5">
        <v>3</v>
      </c>
      <c r="L23" s="6" t="s">
        <v>344</v>
      </c>
    </row>
    <row r="24" spans="2:12">
      <c r="B24" s="64"/>
      <c r="C24" s="7"/>
      <c r="D24" t="s">
        <v>9</v>
      </c>
      <c r="E24">
        <v>3</v>
      </c>
      <c r="F24" s="8" t="s">
        <v>345</v>
      </c>
      <c r="H24" s="64"/>
      <c r="I24" s="7"/>
      <c r="J24" t="s">
        <v>9</v>
      </c>
      <c r="L24" s="8"/>
    </row>
    <row r="25" spans="2:12">
      <c r="B25" s="64"/>
      <c r="C25" s="7"/>
      <c r="D25" s="5" t="s">
        <v>11</v>
      </c>
      <c r="E25" s="5">
        <v>4</v>
      </c>
      <c r="F25" s="6" t="s">
        <v>346</v>
      </c>
      <c r="H25" s="64"/>
      <c r="I25" s="7"/>
      <c r="J25" s="5" t="s">
        <v>11</v>
      </c>
      <c r="K25" s="5">
        <v>5</v>
      </c>
      <c r="L25" s="6" t="s">
        <v>347</v>
      </c>
    </row>
    <row r="26" spans="2:12">
      <c r="B26" s="64"/>
      <c r="C26" s="7"/>
      <c r="D26" t="s">
        <v>14</v>
      </c>
      <c r="E26">
        <v>2</v>
      </c>
      <c r="F26" s="8" t="s">
        <v>348</v>
      </c>
      <c r="H26" s="64"/>
      <c r="I26" s="7"/>
      <c r="J26" t="s">
        <v>14</v>
      </c>
      <c r="K26">
        <v>2</v>
      </c>
      <c r="L26" s="8" t="s">
        <v>349</v>
      </c>
    </row>
    <row r="27" spans="2:12">
      <c r="B27" s="64"/>
      <c r="C27" s="7"/>
      <c r="D27" s="5" t="s">
        <v>16</v>
      </c>
      <c r="E27" s="5">
        <v>2</v>
      </c>
      <c r="F27" s="6" t="s">
        <v>297</v>
      </c>
      <c r="H27" s="64"/>
      <c r="I27" s="7"/>
      <c r="J27" s="5" t="s">
        <v>16</v>
      </c>
      <c r="K27" s="5">
        <v>2.5</v>
      </c>
      <c r="L27" s="6" t="s">
        <v>350</v>
      </c>
    </row>
    <row r="28" spans="2:12">
      <c r="B28" s="64"/>
      <c r="C28" s="7"/>
      <c r="D28" t="s">
        <v>18</v>
      </c>
      <c r="F28" s="8"/>
      <c r="H28" s="64"/>
      <c r="I28" s="7"/>
      <c r="J28" t="s">
        <v>18</v>
      </c>
      <c r="L28" s="8"/>
    </row>
    <row r="29" spans="2:12">
      <c r="B29" s="64"/>
      <c r="C29" s="7"/>
      <c r="D29" s="5" t="s">
        <v>19</v>
      </c>
      <c r="E29" s="5">
        <v>3</v>
      </c>
      <c r="F29" s="6" t="s">
        <v>351</v>
      </c>
      <c r="H29" s="64"/>
      <c r="I29" s="7"/>
      <c r="J29" s="5" t="s">
        <v>19</v>
      </c>
      <c r="K29" s="5"/>
      <c r="L29" s="6"/>
    </row>
    <row r="30" spans="2:12">
      <c r="B30" s="64"/>
      <c r="C30" s="9"/>
      <c r="D30" s="10"/>
      <c r="E30" s="10">
        <f>SUM(E23:E29)</f>
        <v>16</v>
      </c>
      <c r="F30" s="11"/>
      <c r="H30" s="64"/>
      <c r="I30" s="9"/>
      <c r="J30" s="10"/>
      <c r="K30" s="10">
        <f>SUM(K23:K29)</f>
        <v>12.5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2</v>
      </c>
      <c r="F33" s="6" t="s">
        <v>352</v>
      </c>
      <c r="H33" s="64"/>
      <c r="I33" s="4"/>
      <c r="J33" s="5" t="s">
        <v>7</v>
      </c>
      <c r="K33" s="5">
        <v>4.5</v>
      </c>
      <c r="L33" s="6" t="s">
        <v>353</v>
      </c>
    </row>
    <row r="34" spans="2:12" ht="32.1">
      <c r="B34" s="64"/>
      <c r="C34" s="7"/>
      <c r="D34" t="s">
        <v>9</v>
      </c>
      <c r="E34">
        <v>5</v>
      </c>
      <c r="F34" s="14" t="s">
        <v>354</v>
      </c>
      <c r="H34" s="64"/>
      <c r="I34" s="7"/>
      <c r="J34" t="s">
        <v>9</v>
      </c>
      <c r="K34">
        <v>3.5</v>
      </c>
      <c r="L34" s="8" t="s">
        <v>355</v>
      </c>
    </row>
    <row r="35" spans="2:12" ht="12" customHeight="1">
      <c r="B35" s="64"/>
      <c r="C35" s="7"/>
      <c r="D35" s="5" t="s">
        <v>11</v>
      </c>
      <c r="E35" s="5">
        <v>2</v>
      </c>
      <c r="F35" s="15" t="s">
        <v>356</v>
      </c>
      <c r="H35" s="64"/>
      <c r="I35" s="7"/>
      <c r="J35" s="5" t="s">
        <v>11</v>
      </c>
      <c r="K35" s="5">
        <v>1</v>
      </c>
      <c r="L35" s="6" t="s">
        <v>357</v>
      </c>
    </row>
    <row r="36" spans="2:12">
      <c r="B36" s="64"/>
      <c r="C36" s="7"/>
      <c r="D36" t="s">
        <v>14</v>
      </c>
      <c r="E36">
        <v>4</v>
      </c>
      <c r="F36" s="16" t="s">
        <v>358</v>
      </c>
      <c r="H36" s="64"/>
      <c r="I36" s="7"/>
      <c r="J36" t="s">
        <v>14</v>
      </c>
      <c r="L36" s="8"/>
    </row>
    <row r="37" spans="2:12">
      <c r="B37" s="64"/>
      <c r="C37" s="7"/>
      <c r="D37" s="5" t="s">
        <v>16</v>
      </c>
      <c r="E37" s="5">
        <v>4</v>
      </c>
      <c r="F37" s="17" t="s">
        <v>359</v>
      </c>
      <c r="H37" s="64"/>
      <c r="I37" s="7"/>
      <c r="J37" s="5" t="s">
        <v>16</v>
      </c>
      <c r="K37" s="5">
        <v>6</v>
      </c>
      <c r="L37" s="6" t="s">
        <v>360</v>
      </c>
    </row>
    <row r="38" spans="2:12">
      <c r="B38" s="64"/>
      <c r="C38" s="7"/>
      <c r="D38" t="s">
        <v>18</v>
      </c>
      <c r="E38">
        <v>2</v>
      </c>
      <c r="F38" s="8" t="s">
        <v>361</v>
      </c>
      <c r="H38" s="64"/>
      <c r="I38" s="7"/>
      <c r="J38" t="s">
        <v>18</v>
      </c>
      <c r="L38" s="8"/>
    </row>
    <row r="39" spans="2:12">
      <c r="B39" s="64"/>
      <c r="C39" s="7"/>
      <c r="D39" s="5" t="s">
        <v>19</v>
      </c>
      <c r="E39" s="5">
        <v>1.5</v>
      </c>
      <c r="F39" s="6" t="s">
        <v>362</v>
      </c>
      <c r="H39" s="64"/>
      <c r="I39" s="7"/>
      <c r="J39" s="5" t="s">
        <v>19</v>
      </c>
      <c r="K39" s="5"/>
      <c r="L39" s="6"/>
    </row>
    <row r="40" spans="2:12">
      <c r="B40" s="64"/>
      <c r="C40" s="9"/>
      <c r="D40" s="10"/>
      <c r="E40" s="10">
        <f>SUM(E33:E39)</f>
        <v>20.5</v>
      </c>
      <c r="F40" s="11"/>
      <c r="H40" s="64"/>
      <c r="I40" s="9"/>
      <c r="J40" s="10"/>
      <c r="K40" s="10">
        <f>SUM(K33:K39)</f>
        <v>15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6</v>
      </c>
      <c r="F43" s="6" t="s">
        <v>363</v>
      </c>
      <c r="H43" s="64"/>
      <c r="I43" s="4"/>
      <c r="J43" s="5" t="s">
        <v>7</v>
      </c>
      <c r="K43" s="5">
        <v>3.5</v>
      </c>
      <c r="L43" s="6" t="s">
        <v>364</v>
      </c>
    </row>
    <row r="44" spans="2:12" ht="32.1">
      <c r="B44" s="64"/>
      <c r="C44" s="7"/>
      <c r="D44" t="s">
        <v>9</v>
      </c>
      <c r="E44">
        <v>6</v>
      </c>
      <c r="F44" s="19" t="s">
        <v>365</v>
      </c>
      <c r="H44" s="64"/>
      <c r="I44" s="7"/>
      <c r="J44" t="s">
        <v>9</v>
      </c>
      <c r="L44" s="8"/>
    </row>
    <row r="45" spans="2:12" ht="15.95">
      <c r="B45" s="64"/>
      <c r="C45" s="7"/>
      <c r="D45" s="5" t="s">
        <v>11</v>
      </c>
      <c r="E45" s="5">
        <v>3</v>
      </c>
      <c r="F45" s="20" t="s">
        <v>366</v>
      </c>
      <c r="H45" s="64"/>
      <c r="I45" s="7"/>
      <c r="J45" s="5" t="s">
        <v>11</v>
      </c>
      <c r="K45" s="5">
        <v>2.5</v>
      </c>
      <c r="L45" s="6" t="s">
        <v>367</v>
      </c>
    </row>
    <row r="46" spans="2:12">
      <c r="B46" s="64"/>
      <c r="C46" s="7"/>
      <c r="D46" t="s">
        <v>14</v>
      </c>
      <c r="E46">
        <v>2</v>
      </c>
      <c r="F46" s="8" t="s">
        <v>368</v>
      </c>
      <c r="H46" s="64"/>
      <c r="I46" s="7"/>
      <c r="J46" t="s">
        <v>14</v>
      </c>
      <c r="L46" s="8"/>
    </row>
    <row r="47" spans="2:12">
      <c r="B47" s="64"/>
      <c r="C47" s="7"/>
      <c r="D47" s="5" t="s">
        <v>16</v>
      </c>
      <c r="E47" s="5">
        <v>4</v>
      </c>
      <c r="F47" s="6" t="s">
        <v>369</v>
      </c>
      <c r="H47" s="64"/>
      <c r="I47" s="7"/>
      <c r="J47" s="5" t="s">
        <v>16</v>
      </c>
      <c r="K47" s="5"/>
      <c r="L47" s="6"/>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ht="32.1">
      <c r="B50" s="64"/>
      <c r="C50" s="9"/>
      <c r="D50" s="10"/>
      <c r="E50" s="10">
        <f>SUM(E43:E49)</f>
        <v>21</v>
      </c>
      <c r="F50" s="57" t="s">
        <v>370</v>
      </c>
      <c r="H50" s="64"/>
      <c r="I50" s="9"/>
      <c r="J50" s="10"/>
      <c r="K50" s="10">
        <f>SUM(K43:K49)</f>
        <v>6</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86CE2-EA41-47B7-9980-9E7F04E3AAB8}">
  <dimension ref="B2:L50"/>
  <sheetViews>
    <sheetView topLeftCell="A6" workbookViewId="0">
      <selection activeCell="F34" sqref="F34"/>
    </sheetView>
  </sheetViews>
  <sheetFormatPr defaultColWidth="9.140625" defaultRowHeight="15"/>
  <cols>
    <col min="1" max="3" width="9.140625" style="30"/>
    <col min="4" max="4" width="11.42578125" style="30" bestFit="1" customWidth="1"/>
    <col min="5" max="5" width="9.140625" style="30"/>
    <col min="6" max="6" width="76.42578125" style="30" customWidth="1"/>
    <col min="7" max="9" width="9.140625" style="30"/>
    <col min="10" max="10" width="11.42578125" style="30" bestFit="1" customWidth="1"/>
    <col min="11" max="11" width="9.140625" style="30"/>
    <col min="12" max="12" width="92.28515625" style="30" customWidth="1"/>
    <col min="13" max="16384" width="9.140625" style="30"/>
  </cols>
  <sheetData>
    <row r="2" spans="2:12">
      <c r="B2" s="65" t="s">
        <v>0</v>
      </c>
      <c r="C2" s="1" t="s">
        <v>1</v>
      </c>
      <c r="D2" s="2">
        <f>AVERAGE('Mar 11 - 17'!E10,'Mar 18 - 24'!E10,)</f>
        <v>30.5</v>
      </c>
      <c r="E2" s="2" t="s">
        <v>3</v>
      </c>
      <c r="F2" s="3" t="s">
        <v>4</v>
      </c>
      <c r="G2" s="36"/>
      <c r="H2" s="65" t="s">
        <v>5</v>
      </c>
      <c r="I2" s="1" t="s">
        <v>6</v>
      </c>
      <c r="J2" s="2" t="s">
        <v>2</v>
      </c>
      <c r="K2" s="2" t="s">
        <v>3</v>
      </c>
      <c r="L2" s="3" t="s">
        <v>4</v>
      </c>
    </row>
    <row r="3" spans="2:12">
      <c r="B3" s="65"/>
      <c r="C3" s="4"/>
      <c r="D3" s="35" t="s">
        <v>7</v>
      </c>
      <c r="E3" s="35">
        <v>9</v>
      </c>
      <c r="F3" s="37" t="s">
        <v>371</v>
      </c>
      <c r="G3" s="36"/>
      <c r="H3" s="65"/>
      <c r="I3" s="4"/>
      <c r="J3" s="35" t="s">
        <v>7</v>
      </c>
      <c r="K3" s="35"/>
      <c r="L3" s="37"/>
    </row>
    <row r="4" spans="2:12">
      <c r="B4" s="65"/>
      <c r="C4" s="38"/>
      <c r="D4" s="36" t="s">
        <v>9</v>
      </c>
      <c r="E4" s="36">
        <v>8</v>
      </c>
      <c r="F4" s="39" t="s">
        <v>372</v>
      </c>
      <c r="G4" s="36"/>
      <c r="H4" s="65"/>
      <c r="I4" s="38"/>
      <c r="J4" s="36" t="s">
        <v>9</v>
      </c>
      <c r="K4" s="36">
        <v>5</v>
      </c>
      <c r="L4" s="39" t="s">
        <v>373</v>
      </c>
    </row>
    <row r="5" spans="2:12">
      <c r="B5" s="65"/>
      <c r="C5" s="38"/>
      <c r="D5" s="35" t="s">
        <v>11</v>
      </c>
      <c r="E5" s="35">
        <v>9</v>
      </c>
      <c r="F5" s="37" t="s">
        <v>374</v>
      </c>
      <c r="G5" s="36"/>
      <c r="H5" s="65"/>
      <c r="I5" s="38"/>
      <c r="J5" s="35" t="s">
        <v>11</v>
      </c>
      <c r="K5" s="35">
        <v>3.5</v>
      </c>
      <c r="L5" s="37" t="s">
        <v>375</v>
      </c>
    </row>
    <row r="6" spans="2:12">
      <c r="B6" s="65"/>
      <c r="C6" s="38"/>
      <c r="D6" s="36" t="s">
        <v>14</v>
      </c>
      <c r="E6" s="36">
        <v>8</v>
      </c>
      <c r="F6" s="39" t="s">
        <v>376</v>
      </c>
      <c r="G6" s="36"/>
      <c r="H6" s="65"/>
      <c r="I6" s="38"/>
      <c r="J6" s="36" t="s">
        <v>14</v>
      </c>
      <c r="K6" s="36"/>
      <c r="L6" s="39" t="s">
        <v>377</v>
      </c>
    </row>
    <row r="7" spans="2:12">
      <c r="B7" s="65"/>
      <c r="C7" s="38"/>
      <c r="D7" s="35" t="s">
        <v>16</v>
      </c>
      <c r="E7" s="35">
        <v>8</v>
      </c>
      <c r="F7" s="37" t="s">
        <v>378</v>
      </c>
      <c r="G7" s="36"/>
      <c r="H7" s="65"/>
      <c r="I7" s="38"/>
      <c r="J7" s="35" t="s">
        <v>16</v>
      </c>
      <c r="K7" s="35"/>
      <c r="L7" s="37" t="s">
        <v>379</v>
      </c>
    </row>
    <row r="8" spans="2:12">
      <c r="B8" s="65"/>
      <c r="C8" s="38"/>
      <c r="D8" s="36" t="s">
        <v>18</v>
      </c>
      <c r="E8" s="36"/>
      <c r="F8" s="39"/>
      <c r="G8" s="36"/>
      <c r="H8" s="65"/>
      <c r="I8" s="38"/>
      <c r="J8" s="36" t="s">
        <v>18</v>
      </c>
      <c r="K8" s="36"/>
      <c r="L8" s="39"/>
    </row>
    <row r="9" spans="2:12">
      <c r="B9" s="65"/>
      <c r="C9" s="38"/>
      <c r="D9" s="35" t="s">
        <v>19</v>
      </c>
      <c r="E9" s="35"/>
      <c r="F9" s="37"/>
      <c r="G9" s="36"/>
      <c r="H9" s="65"/>
      <c r="I9" s="38"/>
      <c r="J9" s="35" t="s">
        <v>19</v>
      </c>
      <c r="K9" s="35"/>
      <c r="L9" s="37"/>
    </row>
    <row r="10" spans="2:12">
      <c r="B10" s="65"/>
      <c r="C10" s="40"/>
      <c r="D10" s="41"/>
      <c r="E10" s="41">
        <f>SUM(E3:E9)</f>
        <v>42</v>
      </c>
      <c r="F10" s="42"/>
      <c r="G10" s="36"/>
      <c r="H10" s="65"/>
      <c r="I10" s="40"/>
      <c r="J10" s="41"/>
      <c r="K10" s="41">
        <f>SUM(K3:K9)</f>
        <v>8.5</v>
      </c>
      <c r="L10" s="42"/>
    </row>
    <row r="12" spans="2:12">
      <c r="B12" s="65" t="s">
        <v>22</v>
      </c>
      <c r="C12" s="1" t="s">
        <v>23</v>
      </c>
      <c r="D12" s="2" t="s">
        <v>2</v>
      </c>
      <c r="E12" s="2" t="s">
        <v>3</v>
      </c>
      <c r="F12" s="3" t="s">
        <v>4</v>
      </c>
      <c r="G12" s="36"/>
      <c r="H12" s="65" t="s">
        <v>24</v>
      </c>
      <c r="I12" s="1" t="s">
        <v>25</v>
      </c>
      <c r="J12" s="2" t="s">
        <v>2</v>
      </c>
      <c r="K12" s="2" t="s">
        <v>3</v>
      </c>
      <c r="L12" s="3" t="s">
        <v>4</v>
      </c>
    </row>
    <row r="13" spans="2:12">
      <c r="B13" s="65"/>
      <c r="C13" s="4"/>
      <c r="D13" s="35" t="s">
        <v>7</v>
      </c>
      <c r="E13" s="35">
        <v>1.75</v>
      </c>
      <c r="F13" s="37" t="s">
        <v>380</v>
      </c>
      <c r="G13" s="36"/>
      <c r="H13" s="65"/>
      <c r="I13" s="4"/>
      <c r="J13" s="35" t="s">
        <v>7</v>
      </c>
      <c r="K13" s="35">
        <v>1</v>
      </c>
      <c r="L13" s="37" t="s">
        <v>381</v>
      </c>
    </row>
    <row r="14" spans="2:12">
      <c r="B14" s="65"/>
      <c r="C14" s="38"/>
      <c r="D14" s="36" t="s">
        <v>9</v>
      </c>
      <c r="E14" s="36">
        <v>2.5</v>
      </c>
      <c r="F14" s="39" t="s">
        <v>382</v>
      </c>
      <c r="G14" s="36" t="s">
        <v>26</v>
      </c>
      <c r="H14" s="65"/>
      <c r="I14" s="38"/>
      <c r="J14" s="36" t="s">
        <v>9</v>
      </c>
      <c r="K14" s="36">
        <v>3.5</v>
      </c>
      <c r="L14" s="39" t="s">
        <v>383</v>
      </c>
    </row>
    <row r="15" spans="2:12">
      <c r="B15" s="65"/>
      <c r="C15" s="38"/>
      <c r="D15" s="35" t="s">
        <v>11</v>
      </c>
      <c r="E15" s="35">
        <v>4.25</v>
      </c>
      <c r="F15" s="37" t="s">
        <v>384</v>
      </c>
      <c r="G15" s="36"/>
      <c r="H15" s="65"/>
      <c r="I15" s="38"/>
      <c r="J15" s="35" t="s">
        <v>11</v>
      </c>
      <c r="K15" s="35">
        <v>2</v>
      </c>
      <c r="L15" s="37" t="s">
        <v>385</v>
      </c>
    </row>
    <row r="16" spans="2:12">
      <c r="B16" s="65"/>
      <c r="C16" s="38"/>
      <c r="D16" s="36" t="s">
        <v>14</v>
      </c>
      <c r="E16" s="36">
        <v>3.5</v>
      </c>
      <c r="F16" s="39" t="s">
        <v>386</v>
      </c>
      <c r="G16" s="36"/>
      <c r="H16" s="65"/>
      <c r="I16" s="38"/>
      <c r="J16" s="36" t="s">
        <v>14</v>
      </c>
      <c r="K16" s="36">
        <v>6</v>
      </c>
      <c r="L16" s="39" t="s">
        <v>387</v>
      </c>
    </row>
    <row r="17" spans="2:12">
      <c r="B17" s="65"/>
      <c r="C17" s="38"/>
      <c r="D17" s="35" t="s">
        <v>16</v>
      </c>
      <c r="E17" s="35">
        <v>2</v>
      </c>
      <c r="F17" s="33" t="s">
        <v>388</v>
      </c>
      <c r="G17" s="36"/>
      <c r="H17" s="65"/>
      <c r="I17" s="38"/>
      <c r="J17" s="35" t="s">
        <v>16</v>
      </c>
      <c r="K17" s="35">
        <v>1</v>
      </c>
      <c r="L17" s="37" t="s">
        <v>389</v>
      </c>
    </row>
    <row r="18" spans="2:12">
      <c r="B18" s="65"/>
      <c r="C18" s="38"/>
      <c r="D18" s="36" t="s">
        <v>18</v>
      </c>
      <c r="E18" s="36">
        <v>1</v>
      </c>
      <c r="F18" s="34" t="s">
        <v>388</v>
      </c>
      <c r="G18" s="36"/>
      <c r="H18" s="65"/>
      <c r="I18" s="38"/>
      <c r="J18" s="36" t="s">
        <v>18</v>
      </c>
      <c r="K18" s="36"/>
      <c r="L18" s="39"/>
    </row>
    <row r="19" spans="2:12">
      <c r="B19" s="65"/>
      <c r="C19" s="38"/>
      <c r="D19" s="35" t="s">
        <v>19</v>
      </c>
      <c r="E19" s="35"/>
      <c r="F19" s="37"/>
      <c r="G19" s="36"/>
      <c r="H19" s="65"/>
      <c r="I19" s="38"/>
      <c r="J19" s="35" t="s">
        <v>19</v>
      </c>
      <c r="K19" s="35"/>
      <c r="L19" s="37"/>
    </row>
    <row r="20" spans="2:12">
      <c r="B20" s="65"/>
      <c r="C20" s="40"/>
      <c r="D20" s="41"/>
      <c r="E20" s="41">
        <f>SUM(E13:E19)</f>
        <v>15</v>
      </c>
      <c r="F20" s="42"/>
      <c r="G20" s="36"/>
      <c r="H20" s="65"/>
      <c r="I20" s="40"/>
      <c r="J20" s="41"/>
      <c r="K20" s="41">
        <f>SUM(K13:K19)</f>
        <v>13.5</v>
      </c>
      <c r="L20" s="42"/>
    </row>
    <row r="22" spans="2:12">
      <c r="B22" s="65" t="s">
        <v>27</v>
      </c>
      <c r="C22" s="1" t="s">
        <v>28</v>
      </c>
      <c r="D22" s="2" t="s">
        <v>2</v>
      </c>
      <c r="E22" s="2" t="s">
        <v>3</v>
      </c>
      <c r="F22" s="3" t="s">
        <v>4</v>
      </c>
      <c r="G22" s="36"/>
      <c r="H22" s="65" t="s">
        <v>29</v>
      </c>
      <c r="I22" s="1" t="s">
        <v>30</v>
      </c>
      <c r="J22" s="2" t="s">
        <v>2</v>
      </c>
      <c r="K22" s="2" t="s">
        <v>3</v>
      </c>
      <c r="L22" s="3" t="s">
        <v>4</v>
      </c>
    </row>
    <row r="23" spans="2:12">
      <c r="B23" s="65"/>
      <c r="C23" s="4"/>
      <c r="D23" s="35" t="s">
        <v>7</v>
      </c>
      <c r="E23" s="35">
        <v>4</v>
      </c>
      <c r="F23" s="37" t="s">
        <v>390</v>
      </c>
      <c r="G23" s="36"/>
      <c r="H23" s="65"/>
      <c r="I23" s="4"/>
      <c r="J23" s="35" t="s">
        <v>7</v>
      </c>
      <c r="K23" s="35">
        <v>1</v>
      </c>
      <c r="L23" s="37" t="s">
        <v>391</v>
      </c>
    </row>
    <row r="24" spans="2:12">
      <c r="B24" s="65"/>
      <c r="C24" s="38"/>
      <c r="D24" s="36" t="s">
        <v>9</v>
      </c>
      <c r="E24" s="36">
        <v>3</v>
      </c>
      <c r="F24" s="39" t="s">
        <v>392</v>
      </c>
      <c r="G24" s="36"/>
      <c r="H24" s="65"/>
      <c r="I24" s="38"/>
      <c r="J24" s="36" t="s">
        <v>9</v>
      </c>
      <c r="K24" s="36">
        <v>2.5</v>
      </c>
      <c r="L24" s="39" t="s">
        <v>393</v>
      </c>
    </row>
    <row r="25" spans="2:12">
      <c r="B25" s="65"/>
      <c r="C25" s="38"/>
      <c r="D25" s="35" t="s">
        <v>11</v>
      </c>
      <c r="E25" s="35">
        <v>4</v>
      </c>
      <c r="F25" s="37" t="s">
        <v>394</v>
      </c>
      <c r="G25" s="36"/>
      <c r="H25" s="65"/>
      <c r="I25" s="38"/>
      <c r="J25" s="35" t="s">
        <v>11</v>
      </c>
      <c r="K25" s="35">
        <v>6</v>
      </c>
      <c r="L25" s="37" t="s">
        <v>395</v>
      </c>
    </row>
    <row r="26" spans="2:12">
      <c r="B26" s="65"/>
      <c r="C26" s="38"/>
      <c r="D26" s="36" t="s">
        <v>14</v>
      </c>
      <c r="E26" s="36">
        <v>2</v>
      </c>
      <c r="F26" s="39" t="s">
        <v>396</v>
      </c>
      <c r="G26" s="36"/>
      <c r="H26" s="65"/>
      <c r="I26" s="38"/>
      <c r="J26" s="36" t="s">
        <v>14</v>
      </c>
      <c r="K26" s="36"/>
      <c r="L26" s="39"/>
    </row>
    <row r="27" spans="2:12">
      <c r="B27" s="65"/>
      <c r="C27" s="38"/>
      <c r="D27" s="35" t="s">
        <v>16</v>
      </c>
      <c r="E27" s="35"/>
      <c r="F27" s="37"/>
      <c r="G27" s="36"/>
      <c r="H27" s="65"/>
      <c r="I27" s="38"/>
      <c r="J27" s="35" t="s">
        <v>16</v>
      </c>
      <c r="K27" s="35">
        <v>2</v>
      </c>
      <c r="L27" s="37" t="s">
        <v>397</v>
      </c>
    </row>
    <row r="28" spans="2:12">
      <c r="B28" s="65"/>
      <c r="C28" s="38"/>
      <c r="D28" s="36" t="s">
        <v>18</v>
      </c>
      <c r="E28" s="36"/>
      <c r="F28" s="39"/>
      <c r="G28" s="36"/>
      <c r="H28" s="65"/>
      <c r="I28" s="38"/>
      <c r="J28" s="36" t="s">
        <v>18</v>
      </c>
      <c r="K28" s="36"/>
      <c r="L28" s="39"/>
    </row>
    <row r="29" spans="2:12">
      <c r="B29" s="65"/>
      <c r="C29" s="38"/>
      <c r="D29" s="35" t="s">
        <v>19</v>
      </c>
      <c r="E29" s="35">
        <v>3</v>
      </c>
      <c r="F29" s="37" t="s">
        <v>398</v>
      </c>
      <c r="G29" s="36"/>
      <c r="H29" s="65"/>
      <c r="I29" s="38"/>
      <c r="J29" s="35" t="s">
        <v>19</v>
      </c>
      <c r="K29" s="35">
        <v>2.5</v>
      </c>
      <c r="L29" s="37" t="s">
        <v>399</v>
      </c>
    </row>
    <row r="30" spans="2:12">
      <c r="B30" s="65"/>
      <c r="C30" s="40"/>
      <c r="D30" s="41"/>
      <c r="E30" s="41">
        <f>SUM(E23:E29)</f>
        <v>16</v>
      </c>
      <c r="F30" s="42"/>
      <c r="G30" s="36"/>
      <c r="H30" s="65"/>
      <c r="I30" s="40"/>
      <c r="J30" s="41"/>
      <c r="K30" s="41">
        <f>SUM(K23:K29)</f>
        <v>14</v>
      </c>
      <c r="L30" s="42"/>
    </row>
    <row r="32" spans="2:12">
      <c r="B32" s="65" t="s">
        <v>31</v>
      </c>
      <c r="C32" s="1" t="s">
        <v>6</v>
      </c>
      <c r="D32" s="2" t="s">
        <v>2</v>
      </c>
      <c r="E32" s="2" t="s">
        <v>3</v>
      </c>
      <c r="F32" s="3" t="s">
        <v>4</v>
      </c>
      <c r="G32" s="36"/>
      <c r="H32" s="65" t="s">
        <v>32</v>
      </c>
      <c r="I32" s="1" t="s">
        <v>33</v>
      </c>
      <c r="J32" s="2" t="s">
        <v>2</v>
      </c>
      <c r="K32" s="2" t="s">
        <v>3</v>
      </c>
      <c r="L32" s="3" t="s">
        <v>4</v>
      </c>
    </row>
    <row r="33" spans="2:12">
      <c r="B33" s="65"/>
      <c r="C33" s="4"/>
      <c r="D33" s="35" t="s">
        <v>7</v>
      </c>
      <c r="E33" s="35">
        <v>4.5</v>
      </c>
      <c r="F33" s="37" t="s">
        <v>400</v>
      </c>
      <c r="G33" s="36"/>
      <c r="H33" s="65"/>
      <c r="I33" s="4"/>
      <c r="J33" s="35" t="s">
        <v>7</v>
      </c>
      <c r="K33" s="35">
        <v>1.5</v>
      </c>
      <c r="L33" s="37" t="s">
        <v>401</v>
      </c>
    </row>
    <row r="34" spans="2:12" ht="32.1">
      <c r="B34" s="65"/>
      <c r="C34" s="38"/>
      <c r="D34" s="36" t="s">
        <v>9</v>
      </c>
      <c r="E34" s="36">
        <v>5</v>
      </c>
      <c r="F34" s="43" t="s">
        <v>402</v>
      </c>
      <c r="G34" s="36"/>
      <c r="H34" s="65"/>
      <c r="I34" s="38"/>
      <c r="J34" s="36" t="s">
        <v>9</v>
      </c>
      <c r="K34" s="36">
        <v>6.5</v>
      </c>
      <c r="L34" s="39" t="s">
        <v>403</v>
      </c>
    </row>
    <row r="35" spans="2:12" ht="12" customHeight="1">
      <c r="B35" s="65"/>
      <c r="C35" s="38"/>
      <c r="D35" s="35" t="s">
        <v>11</v>
      </c>
      <c r="E35" s="35">
        <v>5.5</v>
      </c>
      <c r="F35" s="44" t="s">
        <v>404</v>
      </c>
      <c r="G35" s="36"/>
      <c r="H35" s="65"/>
      <c r="I35" s="38"/>
      <c r="J35" s="35" t="s">
        <v>11</v>
      </c>
      <c r="K35" s="35">
        <v>3</v>
      </c>
      <c r="L35" s="37" t="s">
        <v>405</v>
      </c>
    </row>
    <row r="36" spans="2:12">
      <c r="B36" s="65"/>
      <c r="C36" s="38"/>
      <c r="D36" s="36" t="s">
        <v>14</v>
      </c>
      <c r="E36" s="36">
        <v>3</v>
      </c>
      <c r="F36" s="39" t="s">
        <v>406</v>
      </c>
      <c r="G36" s="36"/>
      <c r="H36" s="65"/>
      <c r="I36" s="38"/>
      <c r="J36" s="36" t="s">
        <v>14</v>
      </c>
      <c r="K36" s="36">
        <v>2</v>
      </c>
      <c r="L36" s="39" t="s">
        <v>407</v>
      </c>
    </row>
    <row r="37" spans="2:12">
      <c r="B37" s="65"/>
      <c r="C37" s="38"/>
      <c r="D37" s="35" t="s">
        <v>16</v>
      </c>
      <c r="E37" s="35">
        <v>1.5</v>
      </c>
      <c r="F37" s="37" t="s">
        <v>408</v>
      </c>
      <c r="G37" s="36"/>
      <c r="H37" s="65"/>
      <c r="I37" s="38"/>
      <c r="J37" s="35" t="s">
        <v>16</v>
      </c>
      <c r="K37" s="35">
        <v>3</v>
      </c>
      <c r="L37" s="37" t="s">
        <v>409</v>
      </c>
    </row>
    <row r="38" spans="2:12">
      <c r="B38" s="65"/>
      <c r="C38" s="38"/>
      <c r="D38" s="36" t="s">
        <v>18</v>
      </c>
      <c r="E38" s="36"/>
      <c r="F38" s="39"/>
      <c r="G38" s="36"/>
      <c r="H38" s="65"/>
      <c r="I38" s="38"/>
      <c r="J38" s="36" t="s">
        <v>18</v>
      </c>
      <c r="K38" s="36">
        <v>0</v>
      </c>
      <c r="L38" s="39"/>
    </row>
    <row r="39" spans="2:12">
      <c r="B39" s="65"/>
      <c r="C39" s="38"/>
      <c r="D39" s="35" t="s">
        <v>19</v>
      </c>
      <c r="E39" s="35">
        <v>1</v>
      </c>
      <c r="F39" s="37" t="s">
        <v>410</v>
      </c>
      <c r="G39" s="36"/>
      <c r="H39" s="65"/>
      <c r="I39" s="38"/>
      <c r="J39" s="35" t="s">
        <v>19</v>
      </c>
      <c r="K39" s="35">
        <v>0</v>
      </c>
      <c r="L39" s="37"/>
    </row>
    <row r="40" spans="2:12">
      <c r="B40" s="65"/>
      <c r="C40" s="40"/>
      <c r="D40" s="41"/>
      <c r="E40" s="41">
        <f>SUM(E33:E39)</f>
        <v>20.5</v>
      </c>
      <c r="F40" s="42"/>
      <c r="G40" s="36"/>
      <c r="H40" s="65"/>
      <c r="I40" s="40"/>
      <c r="J40" s="41"/>
      <c r="K40" s="41">
        <f>SUM(K33:K39)</f>
        <v>16</v>
      </c>
      <c r="L40" s="42"/>
    </row>
    <row r="42" spans="2:12">
      <c r="B42" s="65" t="s">
        <v>40</v>
      </c>
      <c r="C42" s="1" t="s">
        <v>41</v>
      </c>
      <c r="D42" s="2" t="s">
        <v>2</v>
      </c>
      <c r="E42" s="2" t="s">
        <v>3</v>
      </c>
      <c r="F42" s="3" t="s">
        <v>4</v>
      </c>
      <c r="G42" s="36"/>
      <c r="H42" s="65" t="s">
        <v>42</v>
      </c>
      <c r="I42" s="1" t="s">
        <v>43</v>
      </c>
      <c r="J42" s="2" t="s">
        <v>2</v>
      </c>
      <c r="K42" s="2" t="s">
        <v>3</v>
      </c>
      <c r="L42" s="3" t="s">
        <v>4</v>
      </c>
    </row>
    <row r="43" spans="2:12">
      <c r="B43" s="65"/>
      <c r="C43" s="4"/>
      <c r="D43" s="35" t="s">
        <v>7</v>
      </c>
      <c r="E43" s="35">
        <v>2</v>
      </c>
      <c r="F43" s="37" t="s">
        <v>411</v>
      </c>
      <c r="G43" s="36"/>
      <c r="H43" s="65"/>
      <c r="I43" s="4"/>
      <c r="J43" s="35" t="s">
        <v>7</v>
      </c>
      <c r="K43" s="35">
        <v>3</v>
      </c>
      <c r="L43" s="37" t="s">
        <v>412</v>
      </c>
    </row>
    <row r="44" spans="2:12" ht="15.95">
      <c r="B44" s="65"/>
      <c r="C44" s="38"/>
      <c r="D44" s="36" t="s">
        <v>9</v>
      </c>
      <c r="E44" s="36">
        <v>6</v>
      </c>
      <c r="F44" s="43" t="s">
        <v>413</v>
      </c>
      <c r="G44" s="36"/>
      <c r="H44" s="65"/>
      <c r="I44" s="38"/>
      <c r="J44" s="36" t="s">
        <v>9</v>
      </c>
      <c r="K44" s="36">
        <v>2</v>
      </c>
      <c r="L44" s="39" t="s">
        <v>414</v>
      </c>
    </row>
    <row r="45" spans="2:12">
      <c r="B45" s="65"/>
      <c r="C45" s="38"/>
      <c r="D45" s="35" t="s">
        <v>11</v>
      </c>
      <c r="E45" s="35">
        <v>5</v>
      </c>
      <c r="F45" s="37" t="s">
        <v>415</v>
      </c>
      <c r="G45" s="36"/>
      <c r="H45" s="65"/>
      <c r="I45" s="38"/>
      <c r="J45" s="35" t="s">
        <v>11</v>
      </c>
      <c r="K45" s="35">
        <v>4</v>
      </c>
      <c r="L45" s="37" t="s">
        <v>416</v>
      </c>
    </row>
    <row r="46" spans="2:12" ht="32.1">
      <c r="B46" s="65"/>
      <c r="C46" s="38"/>
      <c r="D46" s="36" t="s">
        <v>14</v>
      </c>
      <c r="E46" s="36">
        <v>5</v>
      </c>
      <c r="F46" s="43" t="s">
        <v>417</v>
      </c>
      <c r="G46" s="36"/>
      <c r="H46" s="65"/>
      <c r="I46" s="38"/>
      <c r="J46" s="36" t="s">
        <v>14</v>
      </c>
      <c r="K46" s="36">
        <v>0.5</v>
      </c>
      <c r="L46" s="39" t="s">
        <v>418</v>
      </c>
    </row>
    <row r="47" spans="2:12">
      <c r="B47" s="65"/>
      <c r="C47" s="38"/>
      <c r="D47" s="35" t="s">
        <v>16</v>
      </c>
      <c r="E47" s="35">
        <v>2</v>
      </c>
      <c r="F47" s="37" t="s">
        <v>419</v>
      </c>
      <c r="G47" s="36"/>
      <c r="H47" s="65"/>
      <c r="I47" s="38"/>
      <c r="J47" s="35" t="s">
        <v>16</v>
      </c>
      <c r="K47" s="35"/>
      <c r="L47" s="37"/>
    </row>
    <row r="48" spans="2:12">
      <c r="B48" s="65"/>
      <c r="C48" s="38"/>
      <c r="D48" s="36" t="s">
        <v>18</v>
      </c>
      <c r="E48" s="36"/>
      <c r="F48" s="39"/>
      <c r="G48" s="36"/>
      <c r="H48" s="65"/>
      <c r="I48" s="38"/>
      <c r="J48" s="36" t="s">
        <v>18</v>
      </c>
      <c r="K48" s="36"/>
      <c r="L48" s="39"/>
    </row>
    <row r="49" spans="2:12">
      <c r="B49" s="65"/>
      <c r="C49" s="38"/>
      <c r="D49" s="35" t="s">
        <v>19</v>
      </c>
      <c r="E49" s="35"/>
      <c r="F49" s="37"/>
      <c r="G49" s="36"/>
      <c r="H49" s="65"/>
      <c r="I49" s="38"/>
      <c r="J49" s="35" t="s">
        <v>19</v>
      </c>
      <c r="K49" s="35"/>
      <c r="L49" s="37"/>
    </row>
    <row r="50" spans="2:12">
      <c r="B50" s="65"/>
      <c r="C50" s="40"/>
      <c r="D50" s="41"/>
      <c r="E50" s="41">
        <f>SUM(E43:E49)</f>
        <v>20</v>
      </c>
      <c r="F50" s="42"/>
      <c r="G50" s="36"/>
      <c r="H50" s="65"/>
      <c r="I50" s="40"/>
      <c r="J50" s="41"/>
      <c r="K50" s="41">
        <f>SUM(K43:K49)</f>
        <v>9.5</v>
      </c>
      <c r="L50" s="42"/>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3B0D7-C442-4B2C-99E3-1C17F7CF4E10}">
  <dimension ref="B2:L50"/>
  <sheetViews>
    <sheetView topLeftCell="A11" workbookViewId="0">
      <selection activeCell="L37" sqref="L37"/>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11</v>
      </c>
      <c r="F3" s="6" t="s">
        <v>420</v>
      </c>
      <c r="H3" s="64"/>
      <c r="I3" s="4"/>
      <c r="J3" s="5" t="s">
        <v>7</v>
      </c>
      <c r="K3" s="5"/>
      <c r="L3" s="6" t="s">
        <v>421</v>
      </c>
    </row>
    <row r="4" spans="2:12">
      <c r="B4" s="64"/>
      <c r="C4" s="7"/>
      <c r="D4" t="s">
        <v>9</v>
      </c>
      <c r="E4">
        <v>7</v>
      </c>
      <c r="F4" s="8" t="s">
        <v>422</v>
      </c>
      <c r="H4" s="64"/>
      <c r="I4" s="7"/>
      <c r="J4" t="s">
        <v>9</v>
      </c>
      <c r="L4" s="8"/>
    </row>
    <row r="5" spans="2:12">
      <c r="B5" s="64"/>
      <c r="C5" s="7"/>
      <c r="D5" s="5" t="s">
        <v>11</v>
      </c>
      <c r="E5" s="5">
        <v>8</v>
      </c>
      <c r="F5" s="6" t="s">
        <v>423</v>
      </c>
      <c r="H5" s="64"/>
      <c r="I5" s="7"/>
      <c r="J5" s="5" t="s">
        <v>11</v>
      </c>
      <c r="K5" s="5"/>
      <c r="L5" s="6"/>
    </row>
    <row r="6" spans="2:12">
      <c r="B6" s="64"/>
      <c r="C6" s="7"/>
      <c r="D6" t="s">
        <v>14</v>
      </c>
      <c r="E6">
        <v>8</v>
      </c>
      <c r="F6" s="8" t="s">
        <v>424</v>
      </c>
      <c r="H6" s="64"/>
      <c r="I6" s="7"/>
      <c r="J6" t="s">
        <v>14</v>
      </c>
      <c r="L6" s="8"/>
    </row>
    <row r="7" spans="2:12">
      <c r="B7" s="64"/>
      <c r="C7" s="7"/>
      <c r="D7" s="5" t="s">
        <v>16</v>
      </c>
      <c r="E7" s="5">
        <v>4</v>
      </c>
      <c r="F7" s="6" t="s">
        <v>425</v>
      </c>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38</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6</v>
      </c>
      <c r="F13" s="6" t="s">
        <v>426</v>
      </c>
      <c r="H13" s="64"/>
      <c r="I13" s="4"/>
      <c r="J13" s="5" t="s">
        <v>7</v>
      </c>
      <c r="K13" s="5">
        <v>2</v>
      </c>
      <c r="L13" s="6" t="s">
        <v>427</v>
      </c>
    </row>
    <row r="14" spans="2:12">
      <c r="B14" s="64"/>
      <c r="C14" s="7"/>
      <c r="D14" t="s">
        <v>9</v>
      </c>
      <c r="E14">
        <v>4.5</v>
      </c>
      <c r="F14" s="8" t="s">
        <v>428</v>
      </c>
      <c r="G14" t="s">
        <v>26</v>
      </c>
      <c r="H14" s="64"/>
      <c r="I14" s="7"/>
      <c r="J14" t="s">
        <v>9</v>
      </c>
      <c r="K14">
        <v>3</v>
      </c>
      <c r="L14" s="8" t="s">
        <v>429</v>
      </c>
    </row>
    <row r="15" spans="2:12">
      <c r="B15" s="64"/>
      <c r="C15" s="7"/>
      <c r="D15" s="5" t="s">
        <v>11</v>
      </c>
      <c r="E15" s="45">
        <v>2</v>
      </c>
      <c r="F15" s="6" t="s">
        <v>430</v>
      </c>
      <c r="H15" s="64"/>
      <c r="I15" s="7"/>
      <c r="J15" s="5" t="s">
        <v>11</v>
      </c>
      <c r="K15" s="5">
        <v>3</v>
      </c>
      <c r="L15" s="6" t="s">
        <v>431</v>
      </c>
    </row>
    <row r="16" spans="2:12">
      <c r="B16" s="64"/>
      <c r="C16" s="7"/>
      <c r="D16" t="s">
        <v>14</v>
      </c>
      <c r="E16">
        <v>1</v>
      </c>
      <c r="F16" s="8" t="s">
        <v>432</v>
      </c>
      <c r="H16" s="64"/>
      <c r="I16" s="7"/>
      <c r="J16" t="s">
        <v>14</v>
      </c>
      <c r="K16">
        <v>1</v>
      </c>
      <c r="L16" s="8" t="s">
        <v>433</v>
      </c>
    </row>
    <row r="17" spans="2:12">
      <c r="B17" s="64"/>
      <c r="C17" s="7"/>
      <c r="D17" s="5" t="s">
        <v>16</v>
      </c>
      <c r="E17" s="5"/>
      <c r="F17" s="25" t="s">
        <v>434</v>
      </c>
      <c r="H17" s="64"/>
      <c r="I17" s="7"/>
      <c r="J17" s="5" t="s">
        <v>16</v>
      </c>
      <c r="K17" s="5">
        <v>1</v>
      </c>
      <c r="L17" s="6" t="s">
        <v>435</v>
      </c>
    </row>
    <row r="18" spans="2:12">
      <c r="B18" s="64"/>
      <c r="C18" s="7"/>
      <c r="D18" t="s">
        <v>18</v>
      </c>
      <c r="E18">
        <v>4</v>
      </c>
      <c r="F18" s="26" t="s">
        <v>436</v>
      </c>
      <c r="H18" s="64"/>
      <c r="I18" s="7"/>
      <c r="J18" t="s">
        <v>18</v>
      </c>
      <c r="L18" s="8"/>
    </row>
    <row r="19" spans="2:12">
      <c r="B19" s="64"/>
      <c r="C19" s="7"/>
      <c r="D19" s="5" t="s">
        <v>19</v>
      </c>
      <c r="E19" s="5"/>
      <c r="F19" s="6" t="s">
        <v>437</v>
      </c>
      <c r="H19" s="64"/>
      <c r="I19" s="7"/>
      <c r="J19" s="5" t="s">
        <v>19</v>
      </c>
      <c r="K19" s="5"/>
      <c r="L19" s="6"/>
    </row>
    <row r="20" spans="2:12">
      <c r="B20" s="64"/>
      <c r="C20" s="9"/>
      <c r="D20" s="10"/>
      <c r="E20" s="10">
        <f>SUM(E13:E19)</f>
        <v>17.5</v>
      </c>
      <c r="F20" s="11"/>
      <c r="H20" s="64"/>
      <c r="I20" s="9"/>
      <c r="J20" s="10"/>
      <c r="K20" s="10">
        <f>SUM(K13:K19)</f>
        <v>10</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v>2</v>
      </c>
      <c r="F23" s="6" t="s">
        <v>438</v>
      </c>
      <c r="H23" s="64"/>
      <c r="I23" s="4"/>
      <c r="J23" s="5" t="s">
        <v>7</v>
      </c>
      <c r="K23" s="5">
        <v>1</v>
      </c>
      <c r="L23" s="6" t="s">
        <v>439</v>
      </c>
    </row>
    <row r="24" spans="2:12">
      <c r="B24" s="64"/>
      <c r="C24" s="7"/>
      <c r="D24" t="s">
        <v>9</v>
      </c>
      <c r="E24">
        <v>1</v>
      </c>
      <c r="F24" s="8" t="s">
        <v>440</v>
      </c>
      <c r="H24" s="64"/>
      <c r="I24" s="7"/>
      <c r="J24" t="s">
        <v>9</v>
      </c>
      <c r="K24">
        <v>3</v>
      </c>
      <c r="L24" s="8" t="s">
        <v>441</v>
      </c>
    </row>
    <row r="25" spans="2:12">
      <c r="B25" s="64"/>
      <c r="C25" s="7"/>
      <c r="D25" s="5" t="s">
        <v>11</v>
      </c>
      <c r="E25" s="5">
        <v>3</v>
      </c>
      <c r="F25" s="6" t="s">
        <v>442</v>
      </c>
      <c r="H25" s="64"/>
      <c r="I25" s="7"/>
      <c r="J25" s="5" t="s">
        <v>11</v>
      </c>
      <c r="K25" s="5">
        <v>3</v>
      </c>
      <c r="L25" s="6" t="s">
        <v>443</v>
      </c>
    </row>
    <row r="26" spans="2:12">
      <c r="B26" s="64"/>
      <c r="C26" s="7"/>
      <c r="D26" t="s">
        <v>14</v>
      </c>
      <c r="E26">
        <v>4</v>
      </c>
      <c r="F26" s="8" t="s">
        <v>444</v>
      </c>
      <c r="H26" s="64"/>
      <c r="I26" s="7"/>
      <c r="J26" t="s">
        <v>14</v>
      </c>
      <c r="K26">
        <v>2</v>
      </c>
      <c r="L26" s="8" t="s">
        <v>445</v>
      </c>
    </row>
    <row r="27" spans="2:12">
      <c r="B27" s="64"/>
      <c r="C27" s="7"/>
      <c r="D27" s="5" t="s">
        <v>16</v>
      </c>
      <c r="E27" s="5"/>
      <c r="F27" s="6"/>
      <c r="H27" s="64"/>
      <c r="I27" s="7"/>
      <c r="J27" s="5" t="s">
        <v>16</v>
      </c>
      <c r="K27" s="5">
        <v>3.5</v>
      </c>
      <c r="L27" s="6" t="s">
        <v>446</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10</v>
      </c>
      <c r="F30" s="11"/>
      <c r="H30" s="64"/>
      <c r="I30" s="9"/>
      <c r="J30" s="10"/>
      <c r="K30" s="10">
        <f>SUM(K23:K29)</f>
        <v>12.5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4.5</v>
      </c>
      <c r="F33" s="6" t="s">
        <v>447</v>
      </c>
      <c r="H33" s="64"/>
      <c r="I33" s="4"/>
      <c r="J33" s="5" t="s">
        <v>7</v>
      </c>
      <c r="K33" s="5">
        <v>3</v>
      </c>
      <c r="L33" s="6" t="s">
        <v>448</v>
      </c>
    </row>
    <row r="34" spans="2:12" ht="15.95">
      <c r="B34" s="64"/>
      <c r="C34" s="7"/>
      <c r="D34" t="s">
        <v>9</v>
      </c>
      <c r="E34">
        <v>6</v>
      </c>
      <c r="F34" s="14" t="s">
        <v>449</v>
      </c>
      <c r="H34" s="64"/>
      <c r="I34" s="7"/>
      <c r="J34" t="s">
        <v>9</v>
      </c>
      <c r="K34">
        <v>1.5</v>
      </c>
      <c r="L34" s="8" t="s">
        <v>450</v>
      </c>
    </row>
    <row r="35" spans="2:12" ht="12" customHeight="1">
      <c r="B35" s="64"/>
      <c r="C35" s="7"/>
      <c r="D35" s="5" t="s">
        <v>11</v>
      </c>
      <c r="E35" s="5">
        <v>4</v>
      </c>
      <c r="F35" s="15" t="s">
        <v>451</v>
      </c>
      <c r="H35" s="64"/>
      <c r="I35" s="7"/>
      <c r="J35" s="5" t="s">
        <v>11</v>
      </c>
      <c r="K35" s="5">
        <v>2</v>
      </c>
      <c r="L35" s="6" t="s">
        <v>452</v>
      </c>
    </row>
    <row r="36" spans="2:12">
      <c r="B36" s="64"/>
      <c r="C36" s="7"/>
      <c r="D36" t="s">
        <v>14</v>
      </c>
      <c r="E36">
        <v>3.5</v>
      </c>
      <c r="F36" s="16" t="s">
        <v>453</v>
      </c>
      <c r="H36" s="64"/>
      <c r="I36" s="7"/>
      <c r="J36" t="s">
        <v>14</v>
      </c>
      <c r="K36">
        <v>0</v>
      </c>
      <c r="L36" s="8"/>
    </row>
    <row r="37" spans="2:12">
      <c r="B37" s="64"/>
      <c r="C37" s="7"/>
      <c r="D37" s="5" t="s">
        <v>16</v>
      </c>
      <c r="E37" s="5"/>
      <c r="F37" s="17"/>
      <c r="H37" s="64"/>
      <c r="I37" s="7"/>
      <c r="J37" s="5" t="s">
        <v>16</v>
      </c>
      <c r="K37">
        <v>0</v>
      </c>
      <c r="L37" s="6"/>
    </row>
    <row r="38" spans="2:12">
      <c r="B38" s="64"/>
      <c r="C38" s="7"/>
      <c r="D38" t="s">
        <v>18</v>
      </c>
      <c r="F38" s="8"/>
      <c r="H38" s="64"/>
      <c r="I38" s="7"/>
      <c r="J38" t="s">
        <v>18</v>
      </c>
      <c r="K38" s="5">
        <v>0</v>
      </c>
      <c r="L38" s="8"/>
    </row>
    <row r="39" spans="2:12">
      <c r="B39" s="64"/>
      <c r="C39" s="7"/>
      <c r="D39" s="5" t="s">
        <v>19</v>
      </c>
      <c r="E39" s="5">
        <v>5</v>
      </c>
      <c r="F39" s="17" t="s">
        <v>454</v>
      </c>
      <c r="H39" s="64"/>
      <c r="I39" s="7"/>
      <c r="J39" s="5" t="s">
        <v>19</v>
      </c>
      <c r="K39" s="5">
        <v>0</v>
      </c>
      <c r="L39" s="6"/>
    </row>
    <row r="40" spans="2:12">
      <c r="B40" s="64"/>
      <c r="C40" s="9"/>
      <c r="D40" s="10"/>
      <c r="E40" s="10">
        <f>SUM(E33:E39)</f>
        <v>23</v>
      </c>
      <c r="F40" s="11"/>
      <c r="H40" s="64"/>
      <c r="I40" s="9"/>
      <c r="J40" s="10"/>
      <c r="K40" s="10">
        <f>SUM(K33:K39)</f>
        <v>6.5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35">
        <v>5</v>
      </c>
      <c r="F43" s="37" t="s">
        <v>455</v>
      </c>
      <c r="H43" s="64"/>
      <c r="I43" s="4"/>
      <c r="J43" s="5" t="s">
        <v>7</v>
      </c>
      <c r="K43" s="5">
        <v>0.5</v>
      </c>
      <c r="L43" s="6" t="s">
        <v>69</v>
      </c>
    </row>
    <row r="44" spans="2:12" ht="32.1">
      <c r="B44" s="64"/>
      <c r="C44" s="7"/>
      <c r="D44" t="s">
        <v>9</v>
      </c>
      <c r="E44" s="36">
        <v>5</v>
      </c>
      <c r="F44" s="43" t="s">
        <v>456</v>
      </c>
      <c r="H44" s="64"/>
      <c r="I44" s="7"/>
      <c r="J44" t="s">
        <v>9</v>
      </c>
      <c r="K44">
        <v>1.5</v>
      </c>
      <c r="L44" s="8" t="s">
        <v>457</v>
      </c>
    </row>
    <row r="45" spans="2:12">
      <c r="B45" s="64"/>
      <c r="C45" s="7"/>
      <c r="D45" s="5" t="s">
        <v>11</v>
      </c>
      <c r="E45" s="35">
        <v>5</v>
      </c>
      <c r="F45" s="37" t="s">
        <v>458</v>
      </c>
      <c r="H45" s="64"/>
      <c r="I45" s="7"/>
      <c r="J45" s="5" t="s">
        <v>11</v>
      </c>
      <c r="K45" s="5">
        <v>3</v>
      </c>
      <c r="L45" s="6" t="s">
        <v>459</v>
      </c>
    </row>
    <row r="46" spans="2:12">
      <c r="B46" s="64"/>
      <c r="C46" s="7"/>
      <c r="D46" t="s">
        <v>14</v>
      </c>
      <c r="E46" s="36">
        <v>2</v>
      </c>
      <c r="F46" s="39" t="s">
        <v>460</v>
      </c>
      <c r="H46" s="64"/>
      <c r="I46" s="7"/>
      <c r="J46" t="s">
        <v>14</v>
      </c>
      <c r="K46">
        <v>1.5</v>
      </c>
      <c r="L46" s="8" t="s">
        <v>461</v>
      </c>
    </row>
    <row r="47" spans="2:12">
      <c r="B47" s="64"/>
      <c r="C47" s="7"/>
      <c r="D47" s="5" t="s">
        <v>16</v>
      </c>
      <c r="E47" s="35">
        <v>1</v>
      </c>
      <c r="F47" s="37" t="s">
        <v>462</v>
      </c>
      <c r="H47" s="64"/>
      <c r="I47" s="7"/>
      <c r="J47" s="5" t="s">
        <v>16</v>
      </c>
      <c r="K47" s="5">
        <v>2.5</v>
      </c>
      <c r="L47" s="6" t="s">
        <v>463</v>
      </c>
    </row>
    <row r="48" spans="2:12">
      <c r="B48" s="64"/>
      <c r="C48" s="7"/>
      <c r="D48" t="s">
        <v>18</v>
      </c>
      <c r="E48" s="36">
        <v>1</v>
      </c>
      <c r="F48" s="39" t="s">
        <v>462</v>
      </c>
      <c r="H48" s="64"/>
      <c r="I48" s="7"/>
      <c r="J48" t="s">
        <v>18</v>
      </c>
      <c r="L48" s="8"/>
    </row>
    <row r="49" spans="2:12">
      <c r="B49" s="64"/>
      <c r="C49" s="7"/>
      <c r="D49" s="5" t="s">
        <v>19</v>
      </c>
      <c r="E49" s="35">
        <v>1</v>
      </c>
      <c r="F49" s="37" t="s">
        <v>462</v>
      </c>
      <c r="H49" s="64"/>
      <c r="I49" s="7"/>
      <c r="J49" s="5" t="s">
        <v>19</v>
      </c>
      <c r="K49" s="5"/>
      <c r="L49" s="6"/>
    </row>
    <row r="50" spans="2:12">
      <c r="B50" s="64"/>
      <c r="C50" s="9"/>
      <c r="D50" s="10"/>
      <c r="E50" s="10">
        <f>SUM(E43:E49)</f>
        <v>20</v>
      </c>
      <c r="F50" s="11"/>
      <c r="H50" s="64"/>
      <c r="I50" s="9"/>
      <c r="J50" s="10"/>
      <c r="K50" s="10">
        <f>SUM(K43:K49)</f>
        <v>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699BC-4145-4E04-87CC-0D3AA3A560FD}">
  <dimension ref="B2:L50"/>
  <sheetViews>
    <sheetView topLeftCell="A9" workbookViewId="0">
      <selection activeCell="F42" sqref="F42"/>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6</v>
      </c>
      <c r="F3" s="6" t="s">
        <v>464</v>
      </c>
      <c r="H3" s="64"/>
      <c r="I3" s="4"/>
      <c r="J3" s="5" t="s">
        <v>7</v>
      </c>
      <c r="K3" s="5"/>
      <c r="L3" s="6" t="s">
        <v>421</v>
      </c>
    </row>
    <row r="4" spans="2:12">
      <c r="B4" s="64"/>
      <c r="C4" s="7"/>
      <c r="D4" t="s">
        <v>9</v>
      </c>
      <c r="E4">
        <v>8</v>
      </c>
      <c r="F4" s="8" t="s">
        <v>465</v>
      </c>
      <c r="H4" s="64"/>
      <c r="I4" s="7"/>
      <c r="J4" t="s">
        <v>9</v>
      </c>
      <c r="L4" s="8"/>
    </row>
    <row r="5" spans="2:12">
      <c r="B5" s="64"/>
      <c r="C5" s="7"/>
      <c r="D5" s="5" t="s">
        <v>11</v>
      </c>
      <c r="E5" s="5">
        <v>8</v>
      </c>
      <c r="F5" s="6" t="s">
        <v>466</v>
      </c>
      <c r="H5" s="64"/>
      <c r="I5" s="7"/>
      <c r="J5" s="5" t="s">
        <v>11</v>
      </c>
      <c r="K5" s="5"/>
      <c r="L5" s="6"/>
    </row>
    <row r="6" spans="2:12">
      <c r="B6" s="64"/>
      <c r="C6" s="7"/>
      <c r="D6" t="s">
        <v>14</v>
      </c>
      <c r="E6">
        <v>8</v>
      </c>
      <c r="F6" s="8" t="s">
        <v>467</v>
      </c>
      <c r="H6" s="64"/>
      <c r="I6" s="7"/>
      <c r="J6" t="s">
        <v>14</v>
      </c>
      <c r="L6" s="8"/>
    </row>
    <row r="7" spans="2:12">
      <c r="B7" s="64"/>
      <c r="C7" s="7"/>
      <c r="D7" s="5" t="s">
        <v>16</v>
      </c>
      <c r="E7" s="5">
        <v>9</v>
      </c>
      <c r="F7" s="6" t="s">
        <v>468</v>
      </c>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39</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2</v>
      </c>
      <c r="F13" s="6" t="s">
        <v>469</v>
      </c>
      <c r="H13" s="64"/>
      <c r="I13" s="4"/>
      <c r="J13" s="5" t="s">
        <v>7</v>
      </c>
      <c r="K13" s="5"/>
      <c r="L13" s="6"/>
    </row>
    <row r="14" spans="2:12">
      <c r="B14" s="64"/>
      <c r="C14" s="7"/>
      <c r="D14" t="s">
        <v>9</v>
      </c>
      <c r="E14">
        <v>4.5</v>
      </c>
      <c r="F14" s="8" t="s">
        <v>470</v>
      </c>
      <c r="G14" t="s">
        <v>26</v>
      </c>
      <c r="H14" s="64"/>
      <c r="I14" s="7"/>
      <c r="J14" t="s">
        <v>9</v>
      </c>
      <c r="L14" s="8"/>
    </row>
    <row r="15" spans="2:12">
      <c r="B15" s="64"/>
      <c r="C15" s="7"/>
      <c r="D15" s="5" t="s">
        <v>11</v>
      </c>
      <c r="E15" s="5">
        <v>0.5</v>
      </c>
      <c r="F15" s="6" t="s">
        <v>471</v>
      </c>
      <c r="H15" s="64"/>
      <c r="I15" s="7"/>
      <c r="J15" s="5" t="s">
        <v>11</v>
      </c>
      <c r="K15" s="5">
        <v>1</v>
      </c>
      <c r="L15" s="6" t="s">
        <v>472</v>
      </c>
    </row>
    <row r="16" spans="2:12">
      <c r="B16" s="64"/>
      <c r="C16" s="7"/>
      <c r="D16" t="s">
        <v>14</v>
      </c>
      <c r="F16" s="8"/>
      <c r="H16" s="64"/>
      <c r="I16" s="7"/>
      <c r="J16" t="s">
        <v>14</v>
      </c>
      <c r="L16" s="8"/>
    </row>
    <row r="17" spans="2:12">
      <c r="B17" s="64"/>
      <c r="C17" s="7"/>
      <c r="D17" s="5" t="s">
        <v>16</v>
      </c>
      <c r="E17" s="5"/>
      <c r="F17" s="25"/>
      <c r="H17" s="64"/>
      <c r="I17" s="7"/>
      <c r="J17" s="5" t="s">
        <v>16</v>
      </c>
      <c r="K17" s="5"/>
      <c r="L17" s="6"/>
    </row>
    <row r="18" spans="2:12">
      <c r="B18" s="64"/>
      <c r="C18" s="7"/>
      <c r="D18" t="s">
        <v>18</v>
      </c>
      <c r="E18">
        <v>3</v>
      </c>
      <c r="F18" s="26" t="s">
        <v>473</v>
      </c>
      <c r="H18" s="64"/>
      <c r="I18" s="7"/>
      <c r="J18" t="s">
        <v>18</v>
      </c>
      <c r="L18" s="8"/>
    </row>
    <row r="19" spans="2:12">
      <c r="B19" s="64"/>
      <c r="C19" s="7"/>
      <c r="D19" s="5" t="s">
        <v>19</v>
      </c>
      <c r="E19" s="5">
        <v>3</v>
      </c>
      <c r="F19" s="6" t="s">
        <v>474</v>
      </c>
      <c r="H19" s="64"/>
      <c r="I19" s="7"/>
      <c r="J19" s="5" t="s">
        <v>19</v>
      </c>
      <c r="K19" s="5"/>
      <c r="L19" s="6"/>
    </row>
    <row r="20" spans="2:12">
      <c r="B20" s="64"/>
      <c r="C20" s="9"/>
      <c r="D20" s="10"/>
      <c r="E20" s="10">
        <f>SUM(E13:E19)</f>
        <v>13</v>
      </c>
      <c r="F20" s="11"/>
      <c r="H20" s="64"/>
      <c r="I20" s="9"/>
      <c r="J20" s="10"/>
      <c r="K20" s="10">
        <f>SUM(K13:K19)</f>
        <v>1</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v>3</v>
      </c>
      <c r="F23" s="6" t="s">
        <v>475</v>
      </c>
      <c r="H23" s="64"/>
      <c r="I23" s="4"/>
      <c r="J23" s="5" t="s">
        <v>7</v>
      </c>
      <c r="K23" s="5">
        <v>2</v>
      </c>
      <c r="L23" s="6" t="s">
        <v>476</v>
      </c>
    </row>
    <row r="24" spans="2:12">
      <c r="B24" s="64"/>
      <c r="C24" s="7"/>
      <c r="D24" t="s">
        <v>9</v>
      </c>
      <c r="E24">
        <v>4</v>
      </c>
      <c r="F24" s="8" t="s">
        <v>477</v>
      </c>
      <c r="H24" s="64"/>
      <c r="I24" s="7"/>
      <c r="J24" t="s">
        <v>9</v>
      </c>
      <c r="K24">
        <v>1</v>
      </c>
      <c r="L24" s="8" t="s">
        <v>478</v>
      </c>
    </row>
    <row r="25" spans="2:12">
      <c r="B25" s="64"/>
      <c r="C25" s="7"/>
      <c r="D25" s="5" t="s">
        <v>11</v>
      </c>
      <c r="E25" s="5">
        <v>2</v>
      </c>
      <c r="F25" s="6" t="s">
        <v>479</v>
      </c>
      <c r="H25" s="64"/>
      <c r="I25" s="7"/>
      <c r="J25" s="5" t="s">
        <v>11</v>
      </c>
      <c r="K25" s="5"/>
      <c r="L25" s="6"/>
    </row>
    <row r="26" spans="2:12">
      <c r="B26" s="64"/>
      <c r="C26" s="7"/>
      <c r="D26" t="s">
        <v>14</v>
      </c>
      <c r="E26">
        <v>3</v>
      </c>
      <c r="F26" s="8" t="s">
        <v>480</v>
      </c>
      <c r="H26" s="64"/>
      <c r="I26" s="7"/>
      <c r="J26" t="s">
        <v>14</v>
      </c>
      <c r="L26" s="8"/>
    </row>
    <row r="27" spans="2:12">
      <c r="B27" s="64"/>
      <c r="C27" s="7"/>
      <c r="D27" s="5" t="s">
        <v>16</v>
      </c>
      <c r="E27" s="5">
        <v>4</v>
      </c>
      <c r="F27" s="6" t="s">
        <v>481</v>
      </c>
      <c r="H27" s="64"/>
      <c r="I27" s="7"/>
      <c r="J27" s="5" t="s">
        <v>16</v>
      </c>
      <c r="K27" s="5">
        <v>3</v>
      </c>
      <c r="L27" s="6" t="s">
        <v>482</v>
      </c>
    </row>
    <row r="28" spans="2:12">
      <c r="B28" s="64"/>
      <c r="C28" s="7"/>
      <c r="D28" t="s">
        <v>18</v>
      </c>
      <c r="F28" s="8"/>
      <c r="H28" s="64"/>
      <c r="I28" s="7"/>
      <c r="J28" t="s">
        <v>18</v>
      </c>
      <c r="L28" s="8"/>
    </row>
    <row r="29" spans="2:12">
      <c r="B29" s="64"/>
      <c r="C29" s="7"/>
      <c r="D29" s="5" t="s">
        <v>19</v>
      </c>
      <c r="E29" s="5">
        <v>4</v>
      </c>
      <c r="F29" s="6" t="s">
        <v>483</v>
      </c>
      <c r="H29" s="64"/>
      <c r="I29" s="7"/>
      <c r="J29" s="5" t="s">
        <v>19</v>
      </c>
      <c r="K29" s="5"/>
      <c r="L29" s="6"/>
    </row>
    <row r="30" spans="2:12">
      <c r="B30" s="64"/>
      <c r="C30" s="9"/>
      <c r="D30" s="10"/>
      <c r="E30" s="10">
        <f>SUM(E23:E29)</f>
        <v>20</v>
      </c>
      <c r="F30" s="11"/>
      <c r="H30" s="64"/>
      <c r="I30" s="9"/>
      <c r="J30" s="10"/>
      <c r="K30" s="10">
        <f>SUM(K23:K29)</f>
        <v>6</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3.5</v>
      </c>
      <c r="F33" s="6" t="s">
        <v>484</v>
      </c>
      <c r="H33" s="64"/>
      <c r="I33" s="4"/>
      <c r="J33" s="5" t="s">
        <v>7</v>
      </c>
      <c r="K33" s="5">
        <v>1</v>
      </c>
      <c r="L33" s="6" t="s">
        <v>485</v>
      </c>
    </row>
    <row r="34" spans="2:12" ht="15.95">
      <c r="B34" s="64"/>
      <c r="C34" s="7"/>
      <c r="D34" t="s">
        <v>9</v>
      </c>
      <c r="E34">
        <v>1.5</v>
      </c>
      <c r="F34" s="14" t="s">
        <v>486</v>
      </c>
      <c r="H34" s="64"/>
      <c r="I34" s="7"/>
      <c r="J34" t="s">
        <v>9</v>
      </c>
      <c r="K34">
        <v>0.5</v>
      </c>
      <c r="L34" s="8" t="s">
        <v>487</v>
      </c>
    </row>
    <row r="35" spans="2:12" ht="12" customHeight="1">
      <c r="B35" s="64"/>
      <c r="C35" s="7"/>
      <c r="D35" s="5" t="s">
        <v>11</v>
      </c>
      <c r="E35" s="5">
        <v>4</v>
      </c>
      <c r="F35" s="15" t="s">
        <v>488</v>
      </c>
      <c r="H35" s="64"/>
      <c r="I35" s="7"/>
      <c r="J35" s="5" t="s">
        <v>11</v>
      </c>
      <c r="K35" s="5">
        <v>4</v>
      </c>
      <c r="L35" s="6" t="s">
        <v>489</v>
      </c>
    </row>
    <row r="36" spans="2:12">
      <c r="B36" s="64"/>
      <c r="C36" s="7"/>
      <c r="D36" t="s">
        <v>14</v>
      </c>
      <c r="F36" s="16"/>
      <c r="H36" s="64"/>
      <c r="I36" s="7"/>
      <c r="J36" t="s">
        <v>14</v>
      </c>
      <c r="K36">
        <v>0</v>
      </c>
      <c r="L36" s="8" t="s">
        <v>490</v>
      </c>
    </row>
    <row r="37" spans="2:12">
      <c r="B37" s="64"/>
      <c r="C37" s="7"/>
      <c r="D37" s="5" t="s">
        <v>16</v>
      </c>
      <c r="E37" s="5">
        <v>3</v>
      </c>
      <c r="F37" s="17" t="s">
        <v>491</v>
      </c>
      <c r="H37" s="64"/>
      <c r="I37" s="7"/>
      <c r="J37" s="5" t="s">
        <v>16</v>
      </c>
      <c r="K37" s="5">
        <v>0</v>
      </c>
      <c r="L37" s="8" t="s">
        <v>490</v>
      </c>
    </row>
    <row r="38" spans="2:12">
      <c r="B38" s="64"/>
      <c r="C38" s="7"/>
      <c r="D38" t="s">
        <v>18</v>
      </c>
      <c r="F38" s="8"/>
      <c r="H38" s="64"/>
      <c r="I38" s="7"/>
      <c r="J38" t="s">
        <v>18</v>
      </c>
      <c r="K38">
        <v>0</v>
      </c>
      <c r="L38" s="8" t="s">
        <v>490</v>
      </c>
    </row>
    <row r="39" spans="2:12">
      <c r="B39" s="64"/>
      <c r="C39" s="7"/>
      <c r="D39" s="5" t="s">
        <v>19</v>
      </c>
      <c r="E39" s="5"/>
      <c r="F39" s="6" t="s">
        <v>492</v>
      </c>
      <c r="H39" s="64"/>
      <c r="I39" s="7"/>
      <c r="J39" s="5" t="s">
        <v>19</v>
      </c>
      <c r="K39" s="5">
        <v>0</v>
      </c>
      <c r="L39" s="8" t="s">
        <v>490</v>
      </c>
    </row>
    <row r="40" spans="2:12">
      <c r="B40" s="64"/>
      <c r="C40" s="9"/>
      <c r="D40" s="10"/>
      <c r="E40" s="10">
        <f>SUM(E33:E39)</f>
        <v>12</v>
      </c>
      <c r="F40" s="11"/>
      <c r="H40" s="64"/>
      <c r="I40" s="9"/>
      <c r="J40" s="10"/>
      <c r="K40" s="10">
        <f>SUM(K33:K39)</f>
        <v>5.5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c r="F43" s="6"/>
      <c r="H43" s="64"/>
      <c r="I43" s="4"/>
      <c r="J43" s="5" t="s">
        <v>7</v>
      </c>
      <c r="K43" s="5">
        <v>2</v>
      </c>
      <c r="L43" s="6" t="s">
        <v>493</v>
      </c>
    </row>
    <row r="44" spans="2:12">
      <c r="B44" s="64"/>
      <c r="C44" s="7"/>
      <c r="D44" t="s">
        <v>9</v>
      </c>
      <c r="F44" s="8"/>
      <c r="H44" s="64"/>
      <c r="I44" s="7"/>
      <c r="J44" t="s">
        <v>9</v>
      </c>
      <c r="L44" s="8"/>
    </row>
    <row r="45" spans="2:12">
      <c r="B45" s="64"/>
      <c r="C45" s="7"/>
      <c r="D45" s="5" t="s">
        <v>11</v>
      </c>
      <c r="E45" s="5">
        <v>8</v>
      </c>
      <c r="F45" s="6" t="s">
        <v>494</v>
      </c>
      <c r="H45" s="64"/>
      <c r="I45" s="7"/>
      <c r="J45" s="5" t="s">
        <v>11</v>
      </c>
      <c r="K45" s="5">
        <v>3</v>
      </c>
      <c r="L45" s="6" t="s">
        <v>495</v>
      </c>
    </row>
    <row r="46" spans="2:12">
      <c r="B46" s="64"/>
      <c r="C46" s="7"/>
      <c r="D46" t="s">
        <v>14</v>
      </c>
      <c r="E46">
        <v>8</v>
      </c>
      <c r="F46" s="8" t="s">
        <v>496</v>
      </c>
      <c r="H46" s="64"/>
      <c r="I46" s="7"/>
      <c r="J46" t="s">
        <v>14</v>
      </c>
      <c r="K46">
        <v>3.5</v>
      </c>
      <c r="L46" s="8" t="s">
        <v>497</v>
      </c>
    </row>
    <row r="47" spans="2:12">
      <c r="B47" s="64"/>
      <c r="C47" s="7"/>
      <c r="D47" s="5" t="s">
        <v>16</v>
      </c>
      <c r="E47" s="5">
        <v>4</v>
      </c>
      <c r="F47" s="6" t="s">
        <v>498</v>
      </c>
      <c r="H47" s="64"/>
      <c r="I47" s="7"/>
      <c r="J47" s="5" t="s">
        <v>16</v>
      </c>
      <c r="K47" s="5"/>
      <c r="L47" s="6"/>
    </row>
    <row r="48" spans="2:12">
      <c r="B48" s="64"/>
      <c r="C48" s="7"/>
      <c r="D48" t="s">
        <v>18</v>
      </c>
      <c r="F48" s="8"/>
      <c r="H48" s="64"/>
      <c r="I48" s="7"/>
      <c r="J48" t="s">
        <v>18</v>
      </c>
      <c r="L48" s="8"/>
    </row>
    <row r="49" spans="2:12">
      <c r="B49" s="64"/>
      <c r="C49" s="7"/>
      <c r="D49" s="5" t="s">
        <v>19</v>
      </c>
      <c r="E49" s="5"/>
      <c r="F49" s="6"/>
      <c r="H49" s="64"/>
      <c r="I49" s="7"/>
      <c r="J49" s="5" t="s">
        <v>19</v>
      </c>
      <c r="K49" s="5">
        <v>3.5</v>
      </c>
      <c r="L49" s="6" t="s">
        <v>499</v>
      </c>
    </row>
    <row r="50" spans="2:12">
      <c r="B50" s="64"/>
      <c r="C50" s="9"/>
      <c r="D50" s="10"/>
      <c r="E50" s="10">
        <f>SUM(E43:E49)</f>
        <v>20</v>
      </c>
      <c r="F50" s="11"/>
      <c r="H50" s="64"/>
      <c r="I50" s="9"/>
      <c r="J50" s="10"/>
      <c r="K50" s="10">
        <f>SUM(K43:K49)</f>
        <v>12</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46928-58D9-4E1B-A15E-C5D50F893549}">
  <dimension ref="B2:L50"/>
  <sheetViews>
    <sheetView topLeftCell="A11" workbookViewId="0">
      <selection activeCell="I41" sqref="I41"/>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15</v>
      </c>
      <c r="F3" s="6" t="s">
        <v>500</v>
      </c>
      <c r="H3" s="64"/>
      <c r="I3" s="4"/>
      <c r="J3" s="5" t="s">
        <v>7</v>
      </c>
      <c r="K3" s="5"/>
      <c r="L3" s="6"/>
    </row>
    <row r="4" spans="2:12">
      <c r="B4" s="64"/>
      <c r="C4" s="7"/>
      <c r="D4" t="s">
        <v>9</v>
      </c>
      <c r="E4">
        <v>10</v>
      </c>
      <c r="F4" s="8" t="s">
        <v>501</v>
      </c>
      <c r="H4" s="64"/>
      <c r="I4" s="7"/>
      <c r="J4" t="s">
        <v>9</v>
      </c>
      <c r="L4" s="8" t="s">
        <v>502</v>
      </c>
    </row>
    <row r="5" spans="2:12">
      <c r="B5" s="64"/>
      <c r="C5" s="7"/>
      <c r="D5" s="5" t="s">
        <v>11</v>
      </c>
      <c r="E5" s="5">
        <v>10</v>
      </c>
      <c r="F5" s="6" t="s">
        <v>503</v>
      </c>
      <c r="H5" s="64"/>
      <c r="I5" s="7"/>
      <c r="J5" s="5" t="s">
        <v>11</v>
      </c>
      <c r="K5" s="5">
        <v>3.5</v>
      </c>
      <c r="L5" s="6" t="s">
        <v>504</v>
      </c>
    </row>
    <row r="6" spans="2:12">
      <c r="B6" s="64"/>
      <c r="C6" s="7"/>
      <c r="D6" t="s">
        <v>14</v>
      </c>
      <c r="E6">
        <v>7</v>
      </c>
      <c r="F6" s="8" t="s">
        <v>505</v>
      </c>
      <c r="H6" s="64"/>
      <c r="I6" s="7"/>
      <c r="J6" t="s">
        <v>14</v>
      </c>
      <c r="L6" s="8"/>
    </row>
    <row r="7" spans="2:12">
      <c r="B7" s="64"/>
      <c r="C7" s="7"/>
      <c r="D7" s="5" t="s">
        <v>16</v>
      </c>
      <c r="E7" s="5">
        <v>9</v>
      </c>
      <c r="F7" s="6" t="s">
        <v>506</v>
      </c>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51</v>
      </c>
      <c r="F10" s="11"/>
      <c r="H10" s="64"/>
      <c r="I10" s="9"/>
      <c r="J10" s="10"/>
      <c r="K10" s="10">
        <f>SUM(K3:K9)</f>
        <v>3.5</v>
      </c>
      <c r="L10" s="11"/>
    </row>
    <row r="12" spans="2:12">
      <c r="B12" s="64" t="s">
        <v>22</v>
      </c>
      <c r="C12" s="1" t="s">
        <v>507</v>
      </c>
      <c r="D12" s="2" t="s">
        <v>2</v>
      </c>
      <c r="E12" s="2" t="s">
        <v>3</v>
      </c>
      <c r="F12" s="3" t="s">
        <v>4</v>
      </c>
      <c r="H12" s="64" t="s">
        <v>24</v>
      </c>
      <c r="I12" s="1" t="s">
        <v>25</v>
      </c>
      <c r="J12" s="2" t="s">
        <v>2</v>
      </c>
      <c r="K12" s="2" t="s">
        <v>3</v>
      </c>
      <c r="L12" s="3" t="s">
        <v>4</v>
      </c>
    </row>
    <row r="13" spans="2:12">
      <c r="B13" s="64"/>
      <c r="C13" s="4"/>
      <c r="D13" s="5" t="s">
        <v>7</v>
      </c>
      <c r="E13" s="5">
        <v>6.25</v>
      </c>
      <c r="F13" s="6" t="s">
        <v>508</v>
      </c>
      <c r="H13" s="64"/>
      <c r="I13" s="4"/>
      <c r="J13" s="5" t="s">
        <v>7</v>
      </c>
      <c r="K13" s="5">
        <v>2</v>
      </c>
      <c r="L13" s="6" t="s">
        <v>509</v>
      </c>
    </row>
    <row r="14" spans="2:12">
      <c r="B14" s="64"/>
      <c r="C14" s="7"/>
      <c r="D14" t="s">
        <v>9</v>
      </c>
      <c r="E14">
        <v>5.75</v>
      </c>
      <c r="F14" s="8" t="s">
        <v>510</v>
      </c>
      <c r="G14" t="s">
        <v>26</v>
      </c>
      <c r="H14" s="64"/>
      <c r="I14" s="7"/>
      <c r="J14" t="s">
        <v>9</v>
      </c>
      <c r="K14">
        <v>3</v>
      </c>
      <c r="L14" s="8" t="s">
        <v>511</v>
      </c>
    </row>
    <row r="15" spans="2:12">
      <c r="B15" s="64"/>
      <c r="C15" s="7"/>
      <c r="D15" s="5" t="s">
        <v>11</v>
      </c>
      <c r="E15" s="5">
        <v>7.25</v>
      </c>
      <c r="F15" s="6" t="s">
        <v>512</v>
      </c>
      <c r="H15" s="64"/>
      <c r="I15" s="7"/>
      <c r="J15" s="5" t="s">
        <v>11</v>
      </c>
      <c r="K15" s="5">
        <v>3</v>
      </c>
      <c r="L15" s="6" t="s">
        <v>513</v>
      </c>
    </row>
    <row r="16" spans="2:12">
      <c r="B16" s="64"/>
      <c r="C16" s="7"/>
      <c r="D16" t="s">
        <v>14</v>
      </c>
      <c r="E16">
        <v>3.75</v>
      </c>
      <c r="F16" s="8" t="s">
        <v>514</v>
      </c>
      <c r="H16" s="64"/>
      <c r="I16" s="7"/>
      <c r="J16" t="s">
        <v>14</v>
      </c>
      <c r="K16">
        <v>5</v>
      </c>
      <c r="L16" s="8" t="s">
        <v>515</v>
      </c>
    </row>
    <row r="17" spans="2:12">
      <c r="B17" s="64"/>
      <c r="C17" s="7"/>
      <c r="D17" s="5" t="s">
        <v>16</v>
      </c>
      <c r="E17" s="5">
        <v>3</v>
      </c>
      <c r="F17" s="25" t="s">
        <v>516</v>
      </c>
      <c r="H17" s="64"/>
      <c r="I17" s="7"/>
      <c r="J17" s="5" t="s">
        <v>16</v>
      </c>
      <c r="K17" s="5">
        <v>3</v>
      </c>
      <c r="L17" s="6" t="s">
        <v>517</v>
      </c>
    </row>
    <row r="18" spans="2:12">
      <c r="B18" s="64"/>
      <c r="C18" s="7"/>
      <c r="D18" t="s">
        <v>18</v>
      </c>
      <c r="E18">
        <v>0.5</v>
      </c>
      <c r="F18" s="26" t="s">
        <v>518</v>
      </c>
      <c r="H18" s="64"/>
      <c r="I18" s="7"/>
      <c r="J18" t="s">
        <v>18</v>
      </c>
      <c r="L18" s="8"/>
    </row>
    <row r="19" spans="2:12">
      <c r="B19" s="64"/>
      <c r="C19" s="7"/>
      <c r="D19" s="5" t="s">
        <v>19</v>
      </c>
      <c r="E19" s="5">
        <v>0.75</v>
      </c>
      <c r="F19" s="6" t="s">
        <v>519</v>
      </c>
      <c r="H19" s="64"/>
      <c r="I19" s="7"/>
      <c r="J19" s="5" t="s">
        <v>19</v>
      </c>
      <c r="K19" s="5"/>
      <c r="L19" s="6"/>
    </row>
    <row r="20" spans="2:12">
      <c r="B20" s="64"/>
      <c r="C20" s="9"/>
      <c r="D20" s="10"/>
      <c r="E20" s="10">
        <f>SUM(E13:E19)</f>
        <v>27.25</v>
      </c>
      <c r="F20" s="11"/>
      <c r="H20" s="64"/>
      <c r="I20" s="9"/>
      <c r="J20" s="10"/>
      <c r="K20" s="10">
        <f>SUM(K13:K19)</f>
        <v>16</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v>1</v>
      </c>
      <c r="F23" s="6" t="s">
        <v>520</v>
      </c>
      <c r="H23" s="64"/>
      <c r="I23" s="4"/>
      <c r="J23" s="5" t="s">
        <v>7</v>
      </c>
      <c r="K23" s="5">
        <v>3</v>
      </c>
      <c r="L23" s="6" t="s">
        <v>521</v>
      </c>
    </row>
    <row r="24" spans="2:12">
      <c r="B24" s="64"/>
      <c r="C24" s="7"/>
      <c r="D24" t="s">
        <v>9</v>
      </c>
      <c r="E24">
        <v>3.5</v>
      </c>
      <c r="F24" s="8" t="s">
        <v>522</v>
      </c>
      <c r="H24" s="64"/>
      <c r="I24" s="7"/>
      <c r="J24" t="s">
        <v>9</v>
      </c>
      <c r="K24">
        <v>2</v>
      </c>
      <c r="L24" s="8" t="s">
        <v>523</v>
      </c>
    </row>
    <row r="25" spans="2:12">
      <c r="B25" s="64"/>
      <c r="C25" s="7"/>
      <c r="D25" s="5" t="s">
        <v>11</v>
      </c>
      <c r="E25" s="5">
        <v>2</v>
      </c>
      <c r="F25" s="6" t="s">
        <v>524</v>
      </c>
      <c r="H25" s="64"/>
      <c r="I25" s="7"/>
      <c r="J25" s="5" t="s">
        <v>11</v>
      </c>
      <c r="K25" s="5">
        <v>7</v>
      </c>
      <c r="L25" s="6" t="s">
        <v>525</v>
      </c>
    </row>
    <row r="26" spans="2:12">
      <c r="B26" s="64"/>
      <c r="C26" s="7"/>
      <c r="D26" t="s">
        <v>14</v>
      </c>
      <c r="E26">
        <v>4</v>
      </c>
      <c r="F26" s="8" t="s">
        <v>526</v>
      </c>
      <c r="H26" s="64"/>
      <c r="I26" s="7"/>
      <c r="J26" t="s">
        <v>14</v>
      </c>
      <c r="K26">
        <v>1.5</v>
      </c>
      <c r="L26" s="8" t="s">
        <v>69</v>
      </c>
    </row>
    <row r="27" spans="2:12">
      <c r="B27" s="64"/>
      <c r="C27" s="7"/>
      <c r="D27" s="5" t="s">
        <v>16</v>
      </c>
      <c r="E27" s="5"/>
      <c r="F27" s="6"/>
      <c r="H27" s="64"/>
      <c r="I27" s="7"/>
      <c r="J27" s="5" t="s">
        <v>16</v>
      </c>
      <c r="K27" s="5">
        <v>4</v>
      </c>
      <c r="L27" s="6" t="s">
        <v>527</v>
      </c>
    </row>
    <row r="28" spans="2:12">
      <c r="B28" s="64"/>
      <c r="C28" s="7"/>
      <c r="D28" t="s">
        <v>18</v>
      </c>
      <c r="F28" s="8"/>
      <c r="H28" s="64"/>
      <c r="I28" s="7"/>
      <c r="J28" t="s">
        <v>18</v>
      </c>
      <c r="L28" s="8"/>
    </row>
    <row r="29" spans="2:12">
      <c r="B29" s="64"/>
      <c r="C29" s="7"/>
      <c r="D29" s="5" t="s">
        <v>19</v>
      </c>
      <c r="E29" s="5"/>
      <c r="F29" s="6"/>
      <c r="H29" s="64"/>
      <c r="I29" s="7"/>
      <c r="J29" s="5" t="s">
        <v>19</v>
      </c>
      <c r="K29" s="5">
        <v>7</v>
      </c>
      <c r="L29" s="6" t="s">
        <v>528</v>
      </c>
    </row>
    <row r="30" spans="2:12">
      <c r="B30" s="64"/>
      <c r="C30" s="9"/>
      <c r="D30" s="10"/>
      <c r="E30" s="10">
        <f>SUM(E23:E29)</f>
        <v>10.5</v>
      </c>
      <c r="F30" s="11"/>
      <c r="H30" s="64"/>
      <c r="I30" s="9"/>
      <c r="J30" s="10"/>
      <c r="K30" s="10">
        <f>SUM(K23:K29)</f>
        <v>24.5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7</v>
      </c>
      <c r="F33" s="6" t="s">
        <v>529</v>
      </c>
      <c r="H33" s="64"/>
      <c r="I33" s="4"/>
      <c r="J33" s="5" t="s">
        <v>7</v>
      </c>
      <c r="K33" s="5"/>
      <c r="L33" s="6"/>
    </row>
    <row r="34" spans="2:12" ht="15.95">
      <c r="B34" s="64"/>
      <c r="C34" s="7"/>
      <c r="D34" t="s">
        <v>9</v>
      </c>
      <c r="E34">
        <v>5</v>
      </c>
      <c r="F34" s="14" t="s">
        <v>530</v>
      </c>
      <c r="H34" s="64"/>
      <c r="I34" s="7"/>
      <c r="J34" t="s">
        <v>9</v>
      </c>
      <c r="K34">
        <v>1</v>
      </c>
      <c r="L34" s="8" t="s">
        <v>531</v>
      </c>
    </row>
    <row r="35" spans="2:12" ht="12" customHeight="1">
      <c r="B35" s="64"/>
      <c r="C35" s="7"/>
      <c r="D35" s="5" t="s">
        <v>11</v>
      </c>
      <c r="E35" s="5">
        <v>8.5</v>
      </c>
      <c r="F35" s="15" t="s">
        <v>532</v>
      </c>
      <c r="H35" s="64"/>
      <c r="I35" s="7"/>
      <c r="J35" s="5" t="s">
        <v>11</v>
      </c>
      <c r="K35" s="5">
        <v>2.5</v>
      </c>
      <c r="L35" s="6" t="s">
        <v>533</v>
      </c>
    </row>
    <row r="36" spans="2:12">
      <c r="B36" s="64"/>
      <c r="C36" s="7"/>
      <c r="D36" t="s">
        <v>14</v>
      </c>
      <c r="E36">
        <v>3.5</v>
      </c>
      <c r="F36" s="16" t="s">
        <v>534</v>
      </c>
      <c r="H36" s="64"/>
      <c r="I36" s="7"/>
      <c r="J36" t="s">
        <v>14</v>
      </c>
      <c r="L36" s="8"/>
    </row>
    <row r="37" spans="2:12">
      <c r="B37" s="64"/>
      <c r="C37" s="7"/>
      <c r="D37" s="5" t="s">
        <v>16</v>
      </c>
      <c r="E37" s="5"/>
      <c r="F37" s="17" t="s">
        <v>535</v>
      </c>
      <c r="H37" s="64"/>
      <c r="I37" s="7"/>
      <c r="J37" s="5" t="s">
        <v>16</v>
      </c>
      <c r="K37" s="5">
        <v>3.5</v>
      </c>
      <c r="L37" s="6" t="s">
        <v>536</v>
      </c>
    </row>
    <row r="38" spans="2:12">
      <c r="B38" s="64"/>
      <c r="C38" s="7"/>
      <c r="D38" t="s">
        <v>18</v>
      </c>
      <c r="F38" s="8"/>
      <c r="H38" s="64"/>
      <c r="I38" s="7"/>
      <c r="J38" t="s">
        <v>18</v>
      </c>
      <c r="L38" s="8"/>
    </row>
    <row r="39" spans="2:12">
      <c r="B39" s="64"/>
      <c r="C39" s="7"/>
      <c r="D39" s="5" t="s">
        <v>19</v>
      </c>
      <c r="E39" s="5"/>
      <c r="F39" s="6"/>
      <c r="H39" s="64"/>
      <c r="I39" s="7"/>
      <c r="J39" s="5" t="s">
        <v>19</v>
      </c>
      <c r="K39" s="5">
        <v>2.5</v>
      </c>
      <c r="L39" s="6" t="s">
        <v>537</v>
      </c>
    </row>
    <row r="40" spans="2:12">
      <c r="B40" s="64"/>
      <c r="C40" s="9"/>
      <c r="D40" s="10"/>
      <c r="E40" s="10">
        <f>SUM(E33:E39)</f>
        <v>24</v>
      </c>
      <c r="F40" s="11"/>
      <c r="H40" s="64"/>
      <c r="I40" s="9"/>
      <c r="J40" s="10"/>
      <c r="K40" s="10">
        <f>SUM(K33:K39)</f>
        <v>9.5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6</v>
      </c>
      <c r="F43" s="6" t="s">
        <v>538</v>
      </c>
      <c r="H43" s="64"/>
      <c r="I43" s="4"/>
      <c r="J43" s="5" t="s">
        <v>7</v>
      </c>
      <c r="K43" s="5">
        <v>2</v>
      </c>
      <c r="L43" s="6" t="s">
        <v>539</v>
      </c>
    </row>
    <row r="44" spans="2:12">
      <c r="B44" s="64"/>
      <c r="C44" s="7"/>
      <c r="D44" t="s">
        <v>9</v>
      </c>
      <c r="E44">
        <v>5</v>
      </c>
      <c r="F44" s="8" t="s">
        <v>540</v>
      </c>
      <c r="H44" s="64"/>
      <c r="I44" s="7"/>
      <c r="J44" t="s">
        <v>9</v>
      </c>
      <c r="K44">
        <v>2</v>
      </c>
      <c r="L44" s="8" t="s">
        <v>541</v>
      </c>
    </row>
    <row r="45" spans="2:12">
      <c r="B45" s="64"/>
      <c r="C45" s="7"/>
      <c r="D45" s="5" t="s">
        <v>11</v>
      </c>
      <c r="E45" s="5">
        <v>8</v>
      </c>
      <c r="F45" s="6" t="s">
        <v>542</v>
      </c>
      <c r="H45" s="64"/>
      <c r="I45" s="7"/>
      <c r="J45" s="5" t="s">
        <v>11</v>
      </c>
      <c r="K45" s="5"/>
      <c r="L45" s="6"/>
    </row>
    <row r="46" spans="2:12">
      <c r="B46" s="64"/>
      <c r="C46" s="7"/>
      <c r="D46" t="s">
        <v>14</v>
      </c>
      <c r="E46">
        <v>3</v>
      </c>
      <c r="F46" s="8" t="s">
        <v>538</v>
      </c>
      <c r="H46" s="64"/>
      <c r="I46" s="7"/>
      <c r="J46" t="s">
        <v>14</v>
      </c>
      <c r="L46" s="8"/>
    </row>
    <row r="47" spans="2:12">
      <c r="B47" s="64"/>
      <c r="C47" s="7"/>
      <c r="D47" s="5" t="s">
        <v>16</v>
      </c>
      <c r="E47" s="5">
        <v>2</v>
      </c>
      <c r="F47" s="6" t="s">
        <v>543</v>
      </c>
      <c r="H47" s="64"/>
      <c r="I47" s="7"/>
      <c r="J47" s="5" t="s">
        <v>16</v>
      </c>
      <c r="K47" s="5">
        <v>5</v>
      </c>
      <c r="L47" s="6" t="s">
        <v>544</v>
      </c>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24</v>
      </c>
      <c r="F50" s="11"/>
      <c r="H50" s="64"/>
      <c r="I50" s="9"/>
      <c r="J50" s="10"/>
      <c r="K50" s="10">
        <f>SUM(K43:K49)</f>
        <v>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279F3-0C98-4B2C-96D4-7FA090E0F242}">
  <dimension ref="B2:L50"/>
  <sheetViews>
    <sheetView topLeftCell="F1" workbookViewId="0">
      <selection activeCell="L15" sqref="L15"/>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9</v>
      </c>
      <c r="F3" s="6" t="s">
        <v>545</v>
      </c>
      <c r="H3" s="64"/>
      <c r="I3" s="4"/>
      <c r="J3" s="5" t="s">
        <v>7</v>
      </c>
      <c r="K3" s="5">
        <v>2</v>
      </c>
      <c r="L3" s="6" t="s">
        <v>546</v>
      </c>
    </row>
    <row r="4" spans="2:12">
      <c r="B4" s="64"/>
      <c r="C4" s="7"/>
      <c r="D4" t="s">
        <v>9</v>
      </c>
      <c r="E4">
        <v>8</v>
      </c>
      <c r="F4" s="8" t="s">
        <v>547</v>
      </c>
      <c r="H4" s="64"/>
      <c r="I4" s="7"/>
      <c r="J4" t="s">
        <v>9</v>
      </c>
      <c r="K4">
        <v>3.5</v>
      </c>
      <c r="L4" s="8" t="s">
        <v>548</v>
      </c>
    </row>
    <row r="5" spans="2:12">
      <c r="B5" s="64"/>
      <c r="C5" s="7"/>
      <c r="D5" s="5" t="s">
        <v>11</v>
      </c>
      <c r="E5" s="5">
        <v>8</v>
      </c>
      <c r="F5" s="6" t="s">
        <v>549</v>
      </c>
      <c r="H5" s="64"/>
      <c r="I5" s="7"/>
      <c r="J5" s="5" t="s">
        <v>11</v>
      </c>
      <c r="K5" s="5">
        <v>2.5</v>
      </c>
      <c r="L5" s="6" t="s">
        <v>550</v>
      </c>
    </row>
    <row r="6" spans="2:12">
      <c r="B6" s="64"/>
      <c r="C6" s="7"/>
      <c r="D6" t="s">
        <v>14</v>
      </c>
      <c r="E6">
        <v>2</v>
      </c>
      <c r="F6" s="8" t="s">
        <v>551</v>
      </c>
      <c r="H6" s="64"/>
      <c r="I6" s="7"/>
      <c r="J6" t="s">
        <v>14</v>
      </c>
      <c r="L6" s="8"/>
    </row>
    <row r="7" spans="2:12">
      <c r="B7" s="64"/>
      <c r="C7" s="7"/>
      <c r="D7" s="5" t="s">
        <v>16</v>
      </c>
      <c r="E7" s="5">
        <v>9</v>
      </c>
      <c r="F7" s="6" t="s">
        <v>552</v>
      </c>
      <c r="H7" s="64"/>
      <c r="I7" s="7"/>
      <c r="J7" s="5" t="s">
        <v>16</v>
      </c>
      <c r="K7" s="5"/>
      <c r="L7" s="6"/>
    </row>
    <row r="8" spans="2:12">
      <c r="B8" s="64"/>
      <c r="C8" s="7"/>
      <c r="D8" t="s">
        <v>18</v>
      </c>
      <c r="E8">
        <v>2</v>
      </c>
      <c r="F8" s="8" t="s">
        <v>553</v>
      </c>
      <c r="H8" s="64"/>
      <c r="I8" s="7"/>
      <c r="J8" t="s">
        <v>18</v>
      </c>
      <c r="L8" s="8"/>
    </row>
    <row r="9" spans="2:12">
      <c r="B9" s="64"/>
      <c r="C9" s="7"/>
      <c r="D9" s="5" t="s">
        <v>19</v>
      </c>
      <c r="E9" s="5">
        <v>4</v>
      </c>
      <c r="F9" s="6" t="s">
        <v>554</v>
      </c>
      <c r="H9" s="64"/>
      <c r="I9" s="7"/>
      <c r="J9" s="5" t="s">
        <v>19</v>
      </c>
      <c r="K9" s="5">
        <v>1</v>
      </c>
      <c r="L9" s="6" t="s">
        <v>555</v>
      </c>
    </row>
    <row r="10" spans="2:12">
      <c r="B10" s="64"/>
      <c r="C10" s="9"/>
      <c r="D10" s="10"/>
      <c r="E10" s="10">
        <f>SUM(E3:E9)</f>
        <v>42</v>
      </c>
      <c r="F10" s="11"/>
      <c r="H10" s="64"/>
      <c r="I10" s="9"/>
      <c r="J10" s="10"/>
      <c r="K10" s="10">
        <f>SUM(K3:K9)</f>
        <v>9</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4</v>
      </c>
      <c r="F13" s="6" t="s">
        <v>556</v>
      </c>
      <c r="H13" s="64"/>
      <c r="I13" s="4"/>
      <c r="J13" s="5" t="s">
        <v>7</v>
      </c>
      <c r="K13" s="5"/>
      <c r="L13" s="6"/>
    </row>
    <row r="14" spans="2:12">
      <c r="B14" s="64"/>
      <c r="C14" s="7"/>
      <c r="D14" t="s">
        <v>9</v>
      </c>
      <c r="E14">
        <v>5</v>
      </c>
      <c r="F14" s="8" t="s">
        <v>557</v>
      </c>
      <c r="G14" t="s">
        <v>26</v>
      </c>
      <c r="H14" s="64"/>
      <c r="I14" s="7"/>
      <c r="J14" t="s">
        <v>9</v>
      </c>
      <c r="K14">
        <v>5</v>
      </c>
      <c r="L14" s="8" t="s">
        <v>558</v>
      </c>
    </row>
    <row r="15" spans="2:12">
      <c r="B15" s="64"/>
      <c r="C15" s="7"/>
      <c r="D15" s="5" t="s">
        <v>11</v>
      </c>
      <c r="E15" s="5">
        <v>7</v>
      </c>
      <c r="F15" s="6" t="s">
        <v>559</v>
      </c>
      <c r="H15" s="64"/>
      <c r="I15" s="7"/>
      <c r="J15" s="5" t="s">
        <v>11</v>
      </c>
      <c r="K15" s="5"/>
      <c r="L15" s="6"/>
    </row>
    <row r="16" spans="2:12">
      <c r="B16" s="64"/>
      <c r="C16" s="7"/>
      <c r="D16" t="s">
        <v>14</v>
      </c>
      <c r="E16">
        <v>1</v>
      </c>
      <c r="F16" s="8" t="s">
        <v>560</v>
      </c>
      <c r="H16" s="64"/>
      <c r="I16" s="7"/>
      <c r="J16" t="s">
        <v>14</v>
      </c>
    </row>
    <row r="17" spans="2:12">
      <c r="B17" s="64"/>
      <c r="C17" s="7"/>
      <c r="D17" s="5" t="s">
        <v>16</v>
      </c>
      <c r="E17" s="5">
        <v>2.5</v>
      </c>
      <c r="F17" s="25" t="s">
        <v>561</v>
      </c>
      <c r="H17" s="64"/>
      <c r="I17" s="7"/>
      <c r="J17" s="5" t="s">
        <v>16</v>
      </c>
      <c r="K17" s="5">
        <v>3</v>
      </c>
      <c r="L17" s="6" t="s">
        <v>562</v>
      </c>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19.5</v>
      </c>
      <c r="F20" s="11"/>
      <c r="H20" s="64"/>
      <c r="I20" s="9"/>
      <c r="J20" s="10"/>
      <c r="K20" s="10">
        <f>SUM(K13:K19)</f>
        <v>8</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v>2</v>
      </c>
      <c r="F23" s="8" t="s">
        <v>563</v>
      </c>
      <c r="H23" s="64"/>
      <c r="I23" s="4"/>
      <c r="J23" s="5" t="s">
        <v>7</v>
      </c>
      <c r="K23" s="5">
        <v>1</v>
      </c>
      <c r="L23" s="6" t="s">
        <v>564</v>
      </c>
    </row>
    <row r="24" spans="2:12">
      <c r="B24" s="64"/>
      <c r="C24" s="7"/>
      <c r="D24" t="s">
        <v>9</v>
      </c>
      <c r="F24" t="s">
        <v>565</v>
      </c>
      <c r="H24" s="64"/>
      <c r="I24" s="7"/>
      <c r="J24" t="s">
        <v>9</v>
      </c>
      <c r="K24">
        <v>3.5</v>
      </c>
      <c r="L24" s="8" t="s">
        <v>566</v>
      </c>
    </row>
    <row r="25" spans="2:12">
      <c r="B25" s="64"/>
      <c r="C25" s="7"/>
      <c r="D25" s="5" t="s">
        <v>11</v>
      </c>
      <c r="E25" s="5">
        <v>2</v>
      </c>
      <c r="F25" s="6" t="s">
        <v>567</v>
      </c>
      <c r="H25" s="64"/>
      <c r="I25" s="7"/>
      <c r="J25" s="5" t="s">
        <v>11</v>
      </c>
      <c r="K25" s="5">
        <v>4</v>
      </c>
      <c r="L25" t="s">
        <v>568</v>
      </c>
    </row>
    <row r="26" spans="2:12">
      <c r="B26" s="64"/>
      <c r="C26" s="7"/>
      <c r="D26" t="s">
        <v>14</v>
      </c>
      <c r="F26" s="8"/>
      <c r="H26" s="64"/>
      <c r="I26" s="7"/>
      <c r="J26" t="s">
        <v>14</v>
      </c>
      <c r="K26">
        <v>1</v>
      </c>
      <c r="L26" s="8" t="s">
        <v>569</v>
      </c>
    </row>
    <row r="27" spans="2:12">
      <c r="B27" s="64"/>
      <c r="C27" s="7"/>
      <c r="D27" s="5" t="s">
        <v>16</v>
      </c>
      <c r="E27" s="5">
        <v>3</v>
      </c>
      <c r="F27" s="6" t="s">
        <v>570</v>
      </c>
      <c r="H27" s="64"/>
      <c r="I27" s="7"/>
      <c r="J27" s="5" t="s">
        <v>16</v>
      </c>
      <c r="K27" s="5">
        <v>2.5</v>
      </c>
      <c r="L27" s="6" t="s">
        <v>571</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7</v>
      </c>
      <c r="F30" s="11"/>
      <c r="H30" s="64"/>
      <c r="I30" s="9"/>
      <c r="J30" s="10"/>
      <c r="K30" s="10">
        <f>SUM(K23:K29)</f>
        <v>12</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3</v>
      </c>
      <c r="F33" s="6" t="s">
        <v>572</v>
      </c>
      <c r="H33" s="64"/>
      <c r="I33" s="4"/>
      <c r="J33" s="5" t="s">
        <v>7</v>
      </c>
      <c r="K33" s="5">
        <v>3</v>
      </c>
      <c r="L33" s="6" t="s">
        <v>573</v>
      </c>
    </row>
    <row r="34" spans="2:12" ht="15.95">
      <c r="B34" s="64"/>
      <c r="C34" s="7"/>
      <c r="D34" t="s">
        <v>9</v>
      </c>
      <c r="E34">
        <v>5.5</v>
      </c>
      <c r="F34" s="14" t="s">
        <v>574</v>
      </c>
      <c r="H34" s="64"/>
      <c r="I34" s="7"/>
      <c r="J34" t="s">
        <v>9</v>
      </c>
      <c r="K34">
        <v>5</v>
      </c>
      <c r="L34" s="13" t="s">
        <v>575</v>
      </c>
    </row>
    <row r="35" spans="2:12" ht="12" customHeight="1">
      <c r="B35" s="64"/>
      <c r="C35" s="7"/>
      <c r="D35" s="5" t="s">
        <v>11</v>
      </c>
      <c r="E35" s="5">
        <v>2.5</v>
      </c>
      <c r="F35" s="15" t="s">
        <v>576</v>
      </c>
      <c r="H35" s="64"/>
      <c r="I35" s="7"/>
      <c r="J35" s="5" t="s">
        <v>11</v>
      </c>
      <c r="K35" s="5">
        <v>2.5</v>
      </c>
      <c r="L35" s="6" t="s">
        <v>577</v>
      </c>
    </row>
    <row r="36" spans="2:12">
      <c r="B36" s="64"/>
      <c r="C36" s="7"/>
      <c r="D36" t="s">
        <v>14</v>
      </c>
      <c r="E36">
        <v>5</v>
      </c>
      <c r="F36" s="16" t="s">
        <v>578</v>
      </c>
      <c r="H36" s="64"/>
      <c r="I36" s="7"/>
      <c r="J36" t="s">
        <v>14</v>
      </c>
      <c r="K36">
        <v>4</v>
      </c>
      <c r="L36" s="8" t="s">
        <v>579</v>
      </c>
    </row>
    <row r="37" spans="2:12">
      <c r="B37" s="64"/>
      <c r="C37" s="7"/>
      <c r="D37" s="5" t="s">
        <v>16</v>
      </c>
      <c r="E37" s="5">
        <v>4</v>
      </c>
      <c r="F37" s="17" t="s">
        <v>580</v>
      </c>
      <c r="H37" s="64"/>
      <c r="I37" s="7"/>
      <c r="J37" s="5" t="s">
        <v>16</v>
      </c>
      <c r="K37" s="5">
        <v>2.5</v>
      </c>
      <c r="L37" s="6" t="s">
        <v>581</v>
      </c>
    </row>
    <row r="38" spans="2:12">
      <c r="B38" s="64"/>
      <c r="C38" s="7"/>
      <c r="D38" t="s">
        <v>18</v>
      </c>
      <c r="F38" s="8"/>
      <c r="H38" s="64"/>
      <c r="I38" s="7"/>
      <c r="J38" t="s">
        <v>18</v>
      </c>
      <c r="L38" s="8"/>
    </row>
    <row r="39" spans="2:12">
      <c r="B39" s="64"/>
      <c r="C39" s="7"/>
      <c r="D39" s="5" t="s">
        <v>19</v>
      </c>
      <c r="E39" s="5">
        <v>2</v>
      </c>
      <c r="F39" s="6" t="s">
        <v>582</v>
      </c>
      <c r="H39" s="64"/>
      <c r="I39" s="7"/>
      <c r="J39" s="5" t="s">
        <v>19</v>
      </c>
      <c r="K39" s="5"/>
      <c r="L39" s="6"/>
    </row>
    <row r="40" spans="2:12">
      <c r="B40" s="64"/>
      <c r="C40" s="9"/>
      <c r="D40" s="10"/>
      <c r="E40" s="10">
        <f>SUM(E33:E39)</f>
        <v>22</v>
      </c>
      <c r="F40" s="11"/>
      <c r="H40" s="64"/>
      <c r="I40" s="9"/>
      <c r="J40" s="10"/>
      <c r="K40" s="10">
        <f>SUM(K33:K39)</f>
        <v>17</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3</v>
      </c>
      <c r="F43" s="6" t="s">
        <v>583</v>
      </c>
      <c r="H43" s="64"/>
      <c r="I43" s="4"/>
      <c r="J43" s="5" t="s">
        <v>7</v>
      </c>
      <c r="K43" s="5">
        <v>6.5</v>
      </c>
      <c r="L43" s="6" t="s">
        <v>584</v>
      </c>
    </row>
    <row r="44" spans="2:12">
      <c r="B44" s="64"/>
      <c r="C44" s="7"/>
      <c r="D44" t="s">
        <v>9</v>
      </c>
      <c r="E44">
        <v>4</v>
      </c>
      <c r="F44" s="8" t="s">
        <v>585</v>
      </c>
      <c r="H44" s="64"/>
      <c r="I44" s="7"/>
      <c r="J44" t="s">
        <v>9</v>
      </c>
      <c r="K44">
        <v>13</v>
      </c>
      <c r="L44" s="8" t="s">
        <v>586</v>
      </c>
    </row>
    <row r="45" spans="2:12">
      <c r="B45" s="64"/>
      <c r="C45" s="7"/>
      <c r="D45" s="5" t="s">
        <v>11</v>
      </c>
      <c r="E45" s="5">
        <v>4</v>
      </c>
      <c r="F45" s="6" t="s">
        <v>587</v>
      </c>
      <c r="H45" s="64"/>
      <c r="I45" s="7"/>
      <c r="J45" s="5" t="s">
        <v>11</v>
      </c>
      <c r="K45" s="5">
        <v>9.5</v>
      </c>
      <c r="L45" s="6" t="s">
        <v>588</v>
      </c>
    </row>
    <row r="46" spans="2:12">
      <c r="B46" s="64"/>
      <c r="C46" s="7"/>
      <c r="D46" t="s">
        <v>14</v>
      </c>
      <c r="E46">
        <v>5</v>
      </c>
      <c r="F46" s="8" t="s">
        <v>589</v>
      </c>
      <c r="H46" s="64"/>
      <c r="I46" s="7"/>
      <c r="J46" t="s">
        <v>14</v>
      </c>
      <c r="K46">
        <v>0.5</v>
      </c>
      <c r="L46" s="8" t="s">
        <v>69</v>
      </c>
    </row>
    <row r="47" spans="2:12">
      <c r="B47" s="64"/>
      <c r="C47" s="7"/>
      <c r="D47" s="5" t="s">
        <v>16</v>
      </c>
      <c r="E47" s="5">
        <v>4</v>
      </c>
      <c r="F47" s="6" t="s">
        <v>590</v>
      </c>
      <c r="H47" s="64"/>
      <c r="I47" s="7"/>
      <c r="J47" s="5" t="s">
        <v>16</v>
      </c>
      <c r="K47" s="5">
        <v>4</v>
      </c>
      <c r="L47" s="6" t="s">
        <v>591</v>
      </c>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20</v>
      </c>
      <c r="F50" s="11"/>
      <c r="H50" s="64"/>
      <c r="I50" s="9"/>
      <c r="J50" s="10"/>
      <c r="K50" s="10">
        <f>SUM(K43:K49)</f>
        <v>33.5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8AFAE-FE08-43EC-86FD-30FF8B9FFF4C}">
  <dimension ref="B2:L50"/>
  <sheetViews>
    <sheetView topLeftCell="F1" workbookViewId="0">
      <selection activeCell="K35" sqref="K35"/>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8</v>
      </c>
      <c r="F3" s="6" t="s">
        <v>592</v>
      </c>
      <c r="H3" s="64"/>
      <c r="I3" s="4"/>
      <c r="J3" s="5" t="s">
        <v>7</v>
      </c>
      <c r="K3" s="5">
        <v>1</v>
      </c>
      <c r="L3" s="6" t="s">
        <v>593</v>
      </c>
    </row>
    <row r="4" spans="2:12">
      <c r="B4" s="64"/>
      <c r="C4" s="7"/>
      <c r="D4" t="s">
        <v>9</v>
      </c>
      <c r="E4">
        <v>8</v>
      </c>
      <c r="F4" s="8" t="s">
        <v>594</v>
      </c>
      <c r="H4" s="64"/>
      <c r="I4" s="7"/>
      <c r="J4" t="s">
        <v>9</v>
      </c>
      <c r="K4">
        <v>4</v>
      </c>
      <c r="L4" s="8" t="s">
        <v>595</v>
      </c>
    </row>
    <row r="5" spans="2:12">
      <c r="B5" s="64"/>
      <c r="C5" s="7"/>
      <c r="D5" s="5" t="s">
        <v>11</v>
      </c>
      <c r="E5" s="5">
        <v>8</v>
      </c>
      <c r="F5" s="6" t="s">
        <v>596</v>
      </c>
      <c r="H5" s="64"/>
      <c r="I5" s="7"/>
      <c r="J5" s="5" t="s">
        <v>11</v>
      </c>
      <c r="K5" s="5">
        <v>1.5</v>
      </c>
      <c r="L5" s="6" t="s">
        <v>597</v>
      </c>
    </row>
    <row r="6" spans="2:12">
      <c r="B6" s="64"/>
      <c r="C6" s="7"/>
      <c r="D6" t="s">
        <v>14</v>
      </c>
      <c r="E6">
        <v>4</v>
      </c>
      <c r="F6" s="8" t="s">
        <v>598</v>
      </c>
      <c r="H6" s="64"/>
      <c r="I6" s="7"/>
      <c r="J6" t="s">
        <v>14</v>
      </c>
      <c r="K6">
        <v>2</v>
      </c>
      <c r="L6" s="8" t="s">
        <v>599</v>
      </c>
    </row>
    <row r="7" spans="2:12">
      <c r="B7" s="64"/>
      <c r="C7" s="7"/>
      <c r="D7" s="5" t="s">
        <v>16</v>
      </c>
      <c r="E7" s="5">
        <v>8</v>
      </c>
      <c r="F7" s="6" t="s">
        <v>600</v>
      </c>
      <c r="H7" s="64"/>
      <c r="I7" s="7"/>
      <c r="J7" s="5" t="s">
        <v>16</v>
      </c>
      <c r="K7" s="5">
        <v>1</v>
      </c>
      <c r="L7" s="6" t="s">
        <v>601</v>
      </c>
    </row>
    <row r="8" spans="2:12">
      <c r="B8" s="64"/>
      <c r="C8" s="7"/>
      <c r="D8" t="s">
        <v>18</v>
      </c>
      <c r="F8" s="8"/>
      <c r="H8" s="64"/>
      <c r="I8" s="7"/>
      <c r="J8" t="s">
        <v>18</v>
      </c>
      <c r="L8" s="8"/>
    </row>
    <row r="9" spans="2:12">
      <c r="B9" s="64"/>
      <c r="C9" s="7"/>
      <c r="D9" s="5" t="s">
        <v>19</v>
      </c>
      <c r="E9" s="5">
        <v>2</v>
      </c>
      <c r="F9" s="6" t="s">
        <v>602</v>
      </c>
      <c r="H9" s="64"/>
      <c r="I9" s="7"/>
      <c r="J9" s="5" t="s">
        <v>19</v>
      </c>
      <c r="K9" s="5"/>
      <c r="L9" s="6"/>
    </row>
    <row r="10" spans="2:12">
      <c r="B10" s="64"/>
      <c r="C10" s="9"/>
      <c r="D10" s="10"/>
      <c r="E10" s="10">
        <f>SUM(E3:E9)</f>
        <v>38</v>
      </c>
      <c r="F10" s="11"/>
      <c r="H10" s="64"/>
      <c r="I10" s="9"/>
      <c r="J10" s="10"/>
      <c r="K10" s="10">
        <f>SUM(K3:K9)</f>
        <v>9.5</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4.5</v>
      </c>
      <c r="F13" s="6" t="s">
        <v>603</v>
      </c>
      <c r="H13" s="64"/>
      <c r="I13" s="4"/>
      <c r="J13" s="5" t="s">
        <v>7</v>
      </c>
      <c r="K13" s="5">
        <v>2</v>
      </c>
      <c r="L13" s="6" t="s">
        <v>604</v>
      </c>
    </row>
    <row r="14" spans="2:12">
      <c r="B14" s="64"/>
      <c r="C14" s="7"/>
      <c r="D14" t="s">
        <v>9</v>
      </c>
      <c r="E14">
        <v>3.5</v>
      </c>
      <c r="F14" s="8" t="s">
        <v>605</v>
      </c>
      <c r="G14" t="s">
        <v>26</v>
      </c>
      <c r="H14" s="64"/>
      <c r="I14" s="7"/>
      <c r="J14" t="s">
        <v>9</v>
      </c>
      <c r="K14">
        <v>2.5</v>
      </c>
      <c r="L14" s="8" t="s">
        <v>606</v>
      </c>
    </row>
    <row r="15" spans="2:12">
      <c r="B15" s="64"/>
      <c r="C15" s="7"/>
      <c r="D15" s="5" t="s">
        <v>11</v>
      </c>
      <c r="E15" s="5">
        <v>6.5</v>
      </c>
      <c r="F15" s="6" t="s">
        <v>607</v>
      </c>
      <c r="H15" s="64"/>
      <c r="I15" s="7"/>
      <c r="J15" s="5" t="s">
        <v>11</v>
      </c>
      <c r="K15">
        <v>1.5</v>
      </c>
      <c r="L15" s="6" t="s">
        <v>608</v>
      </c>
    </row>
    <row r="16" spans="2:12">
      <c r="B16" s="64"/>
      <c r="C16" s="7"/>
      <c r="D16" t="s">
        <v>14</v>
      </c>
      <c r="E16">
        <v>4</v>
      </c>
      <c r="F16" s="8" t="s">
        <v>609</v>
      </c>
      <c r="H16" s="64"/>
      <c r="I16" s="7"/>
      <c r="J16" t="s">
        <v>14</v>
      </c>
      <c r="K16">
        <v>2</v>
      </c>
      <c r="L16" s="8" t="s">
        <v>610</v>
      </c>
    </row>
    <row r="17" spans="2:12">
      <c r="B17" s="64"/>
      <c r="C17" s="7"/>
      <c r="D17" s="5" t="s">
        <v>16</v>
      </c>
      <c r="E17" s="5">
        <v>1</v>
      </c>
      <c r="F17" s="25" t="s">
        <v>611</v>
      </c>
      <c r="H17" s="64"/>
      <c r="I17" s="7"/>
      <c r="J17" s="5" t="s">
        <v>16</v>
      </c>
      <c r="K17" s="5"/>
      <c r="L17" s="6"/>
    </row>
    <row r="18" spans="2:12">
      <c r="B18" s="64"/>
      <c r="C18" s="7"/>
      <c r="D18" t="s">
        <v>18</v>
      </c>
      <c r="F18" s="26"/>
      <c r="H18" s="64"/>
      <c r="I18" s="7"/>
      <c r="J18" t="s">
        <v>18</v>
      </c>
      <c r="L18" s="8"/>
    </row>
    <row r="19" spans="2:12">
      <c r="B19" s="64"/>
      <c r="C19" s="7"/>
      <c r="D19" s="5" t="s">
        <v>19</v>
      </c>
      <c r="E19" s="5">
        <v>1.5</v>
      </c>
      <c r="F19" s="6" t="s">
        <v>612</v>
      </c>
      <c r="H19" s="64"/>
      <c r="I19" s="7"/>
      <c r="J19" s="5" t="s">
        <v>19</v>
      </c>
      <c r="K19" s="5"/>
      <c r="L19" s="6"/>
    </row>
    <row r="20" spans="2:12">
      <c r="B20" s="64"/>
      <c r="C20" s="9"/>
      <c r="D20" s="10"/>
      <c r="E20" s="10">
        <f>SUM(E13:E19)</f>
        <v>21</v>
      </c>
      <c r="F20" s="11"/>
      <c r="H20" s="64"/>
      <c r="I20" s="9"/>
      <c r="J20" s="10"/>
      <c r="K20" s="10">
        <f>SUM(K13:K19)</f>
        <v>8</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v>1</v>
      </c>
      <c r="F23" s="6" t="s">
        <v>613</v>
      </c>
      <c r="H23" s="64"/>
      <c r="I23" s="4"/>
      <c r="J23" s="5" t="s">
        <v>7</v>
      </c>
      <c r="K23" s="5">
        <v>1.5</v>
      </c>
      <c r="L23" s="6" t="s">
        <v>614</v>
      </c>
    </row>
    <row r="24" spans="2:12">
      <c r="B24" s="64"/>
      <c r="C24" s="7"/>
      <c r="D24" t="s">
        <v>9</v>
      </c>
      <c r="E24">
        <v>2</v>
      </c>
      <c r="F24" s="8" t="s">
        <v>615</v>
      </c>
      <c r="H24" s="64"/>
      <c r="I24" s="7"/>
      <c r="J24" t="s">
        <v>9</v>
      </c>
      <c r="L24" s="8" t="s">
        <v>616</v>
      </c>
    </row>
    <row r="25" spans="2:12">
      <c r="B25" s="64"/>
      <c r="C25" s="7"/>
      <c r="D25" s="5" t="s">
        <v>11</v>
      </c>
      <c r="E25" s="5">
        <v>3</v>
      </c>
      <c r="F25" s="6" t="s">
        <v>617</v>
      </c>
      <c r="H25" s="64"/>
      <c r="I25" s="7"/>
      <c r="J25" s="5" t="s">
        <v>11</v>
      </c>
      <c r="K25" s="5"/>
      <c r="L25" s="6" t="s">
        <v>616</v>
      </c>
    </row>
    <row r="26" spans="2:12">
      <c r="B26" s="64"/>
      <c r="C26" s="7"/>
      <c r="D26" t="s">
        <v>14</v>
      </c>
      <c r="E26">
        <v>2</v>
      </c>
      <c r="F26" s="8" t="s">
        <v>618</v>
      </c>
      <c r="H26" s="64"/>
      <c r="I26" s="7"/>
      <c r="J26" t="s">
        <v>14</v>
      </c>
      <c r="L26" s="8" t="s">
        <v>619</v>
      </c>
    </row>
    <row r="27" spans="2:12">
      <c r="B27" s="64"/>
      <c r="C27" s="7"/>
      <c r="D27" s="5" t="s">
        <v>16</v>
      </c>
      <c r="E27" s="5">
        <v>3</v>
      </c>
      <c r="F27" s="6" t="s">
        <v>620</v>
      </c>
      <c r="H27" s="64"/>
      <c r="I27" s="7"/>
      <c r="J27" s="5" t="s">
        <v>16</v>
      </c>
      <c r="K27" s="5">
        <v>3.5</v>
      </c>
      <c r="L27" s="6" t="s">
        <v>621</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11</v>
      </c>
      <c r="F30" s="11"/>
      <c r="H30" s="64"/>
      <c r="I30" s="9"/>
      <c r="J30" s="10"/>
      <c r="K30" s="10">
        <f>SUM(K23:K29)</f>
        <v>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2</v>
      </c>
      <c r="F33" s="6" t="s">
        <v>622</v>
      </c>
      <c r="H33" s="64"/>
      <c r="I33" s="4"/>
      <c r="J33" s="5" t="s">
        <v>7</v>
      </c>
      <c r="K33" s="5">
        <v>1</v>
      </c>
      <c r="L33" s="6" t="s">
        <v>69</v>
      </c>
    </row>
    <row r="34" spans="2:12" ht="15.95">
      <c r="B34" s="64"/>
      <c r="C34" s="7"/>
      <c r="D34" t="s">
        <v>9</v>
      </c>
      <c r="E34">
        <v>4</v>
      </c>
      <c r="F34" s="14" t="s">
        <v>623</v>
      </c>
      <c r="H34" s="64"/>
      <c r="I34" s="7"/>
      <c r="J34" t="s">
        <v>9</v>
      </c>
      <c r="K34">
        <v>4.5</v>
      </c>
      <c r="L34" s="8" t="s">
        <v>624</v>
      </c>
    </row>
    <row r="35" spans="2:12" ht="12" customHeight="1">
      <c r="B35" s="64"/>
      <c r="C35" s="7"/>
      <c r="D35" s="5" t="s">
        <v>11</v>
      </c>
      <c r="E35" s="5">
        <v>8</v>
      </c>
      <c r="F35" s="15" t="s">
        <v>625</v>
      </c>
      <c r="H35" s="64"/>
      <c r="I35" s="7"/>
      <c r="J35" s="5" t="s">
        <v>11</v>
      </c>
      <c r="K35" s="5" t="s">
        <v>626</v>
      </c>
      <c r="L35" s="6"/>
    </row>
    <row r="36" spans="2:12">
      <c r="B36" s="64"/>
      <c r="C36" s="7"/>
      <c r="D36" t="s">
        <v>14</v>
      </c>
      <c r="E36">
        <v>2</v>
      </c>
      <c r="F36" s="16" t="s">
        <v>627</v>
      </c>
      <c r="H36" s="64"/>
      <c r="I36" s="7"/>
      <c r="J36" t="s">
        <v>14</v>
      </c>
      <c r="L36" s="8"/>
    </row>
    <row r="37" spans="2:12">
      <c r="B37" s="64"/>
      <c r="C37" s="7"/>
      <c r="D37" s="5" t="s">
        <v>16</v>
      </c>
      <c r="E37" s="5">
        <v>3</v>
      </c>
      <c r="F37" s="17" t="s">
        <v>628</v>
      </c>
      <c r="H37" s="64"/>
      <c r="I37" s="7"/>
      <c r="J37" s="5" t="s">
        <v>16</v>
      </c>
      <c r="K37" s="5"/>
      <c r="L37" s="6"/>
    </row>
    <row r="38" spans="2:12">
      <c r="B38" s="64"/>
      <c r="C38" s="7"/>
      <c r="D38" t="s">
        <v>18</v>
      </c>
      <c r="F38" s="8"/>
      <c r="H38" s="64"/>
      <c r="I38" s="7"/>
      <c r="J38" t="s">
        <v>18</v>
      </c>
      <c r="L38" s="8"/>
    </row>
    <row r="39" spans="2:12">
      <c r="B39" s="64"/>
      <c r="C39" s="7"/>
      <c r="D39" s="5" t="s">
        <v>19</v>
      </c>
      <c r="E39" s="5">
        <v>2</v>
      </c>
      <c r="F39" s="6" t="s">
        <v>629</v>
      </c>
      <c r="H39" s="64"/>
      <c r="I39" s="7"/>
      <c r="J39" s="5" t="s">
        <v>19</v>
      </c>
      <c r="K39" s="5"/>
      <c r="L39" s="6" t="s">
        <v>630</v>
      </c>
    </row>
    <row r="40" spans="2:12">
      <c r="B40" s="64"/>
      <c r="C40" s="9"/>
      <c r="D40" s="10"/>
      <c r="E40" s="10">
        <f>SUM(E33:E39)</f>
        <v>21</v>
      </c>
      <c r="F40" s="11"/>
      <c r="H40" s="64"/>
      <c r="I40" s="9"/>
      <c r="J40" s="10"/>
      <c r="K40" s="10">
        <f>SUM(K33:K39)</f>
        <v>5.5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3</v>
      </c>
      <c r="F43" s="6" t="s">
        <v>631</v>
      </c>
      <c r="H43" s="64"/>
      <c r="I43" s="4"/>
      <c r="J43" s="5" t="s">
        <v>7</v>
      </c>
      <c r="K43" s="5">
        <v>0.5</v>
      </c>
      <c r="L43" s="6" t="s">
        <v>632</v>
      </c>
    </row>
    <row r="44" spans="2:12" ht="15.95">
      <c r="B44" s="64"/>
      <c r="C44" s="7"/>
      <c r="D44" t="s">
        <v>9</v>
      </c>
      <c r="E44" s="59">
        <v>4</v>
      </c>
      <c r="F44" s="58" t="s">
        <v>633</v>
      </c>
      <c r="H44" s="64"/>
      <c r="I44" s="7"/>
      <c r="J44" t="s">
        <v>9</v>
      </c>
      <c r="L44" s="8"/>
    </row>
    <row r="45" spans="2:12">
      <c r="B45" s="64"/>
      <c r="C45" s="7"/>
      <c r="D45" s="5" t="s">
        <v>11</v>
      </c>
      <c r="E45" s="5">
        <v>4</v>
      </c>
      <c r="F45" s="6" t="s">
        <v>634</v>
      </c>
      <c r="H45" s="64"/>
      <c r="I45" s="7"/>
      <c r="J45" s="5" t="s">
        <v>11</v>
      </c>
      <c r="K45" s="5"/>
      <c r="L45" s="6"/>
    </row>
    <row r="46" spans="2:12">
      <c r="B46" s="64"/>
      <c r="C46" s="7"/>
      <c r="D46" t="s">
        <v>14</v>
      </c>
      <c r="E46">
        <v>5</v>
      </c>
      <c r="F46" s="8" t="s">
        <v>635</v>
      </c>
      <c r="H46" s="64"/>
      <c r="I46" s="7"/>
      <c r="J46" t="s">
        <v>14</v>
      </c>
      <c r="K46">
        <v>5.5</v>
      </c>
      <c r="L46" s="8" t="s">
        <v>636</v>
      </c>
    </row>
    <row r="47" spans="2:12">
      <c r="B47" s="64"/>
      <c r="C47" s="7"/>
      <c r="D47" s="5" t="s">
        <v>16</v>
      </c>
      <c r="E47" s="5">
        <v>2</v>
      </c>
      <c r="F47" s="6" t="s">
        <v>74</v>
      </c>
      <c r="H47" s="64"/>
      <c r="I47" s="7"/>
      <c r="J47" s="5" t="s">
        <v>16</v>
      </c>
      <c r="K47" s="5">
        <v>1</v>
      </c>
      <c r="L47" s="6" t="s">
        <v>637</v>
      </c>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18</v>
      </c>
      <c r="F50" s="11"/>
      <c r="H50" s="64"/>
      <c r="I50" s="9"/>
      <c r="J50" s="10"/>
      <c r="K50" s="10">
        <f>SUM(K43:K49)</f>
        <v>7</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0709A-DDC1-4CC1-8C1A-AD484AA46E7D}">
  <dimension ref="B2:L50"/>
  <sheetViews>
    <sheetView topLeftCell="A32" workbookViewId="0">
      <selection activeCell="L49" sqref="L49"/>
    </sheetView>
  </sheetViews>
  <sheetFormatPr defaultColWidth="8.85546875" defaultRowHeight="15"/>
  <cols>
    <col min="4" max="4" width="11.42578125" bestFit="1" customWidth="1"/>
    <col min="5" max="5" width="9.140625" bestFit="1" customWidth="1"/>
    <col min="6" max="6" width="76.42578125" customWidth="1"/>
    <col min="7" max="9" width="9.140625" bestFit="1" customWidth="1"/>
    <col min="10" max="10" width="11.42578125" bestFit="1" customWidth="1"/>
    <col min="11" max="11" width="9.1406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9</v>
      </c>
      <c r="F3" s="6" t="s">
        <v>638</v>
      </c>
      <c r="H3" s="64"/>
      <c r="I3" s="4"/>
      <c r="J3" s="5" t="s">
        <v>7</v>
      </c>
      <c r="K3" s="5"/>
      <c r="L3" s="6" t="s">
        <v>639</v>
      </c>
    </row>
    <row r="4" spans="2:12">
      <c r="B4" s="64"/>
      <c r="C4" s="7"/>
      <c r="D4" t="s">
        <v>9</v>
      </c>
      <c r="E4">
        <v>9.5</v>
      </c>
      <c r="F4" s="8" t="s">
        <v>640</v>
      </c>
      <c r="H4" s="64"/>
      <c r="I4" s="7"/>
      <c r="J4" t="s">
        <v>9</v>
      </c>
      <c r="L4" s="8"/>
    </row>
    <row r="5" spans="2:12">
      <c r="B5" s="64"/>
      <c r="C5" s="7"/>
      <c r="D5" s="5" t="s">
        <v>11</v>
      </c>
      <c r="E5" s="5">
        <v>6</v>
      </c>
      <c r="F5" s="6" t="s">
        <v>641</v>
      </c>
      <c r="H5" s="64"/>
      <c r="I5" s="7"/>
      <c r="J5" s="5" t="s">
        <v>11</v>
      </c>
      <c r="K5" s="5"/>
      <c r="L5" s="6"/>
    </row>
    <row r="6" spans="2:12">
      <c r="B6" s="64"/>
      <c r="C6" s="7"/>
      <c r="D6" t="s">
        <v>14</v>
      </c>
      <c r="E6">
        <v>4</v>
      </c>
      <c r="F6" s="8" t="s">
        <v>642</v>
      </c>
      <c r="H6" s="64"/>
      <c r="I6" s="7"/>
      <c r="J6" t="s">
        <v>14</v>
      </c>
      <c r="L6" s="8"/>
    </row>
    <row r="7" spans="2:12">
      <c r="B7" s="64"/>
      <c r="C7" s="7"/>
      <c r="D7" s="5" t="s">
        <v>16</v>
      </c>
      <c r="E7" s="5">
        <v>8</v>
      </c>
      <c r="F7" s="6" t="s">
        <v>643</v>
      </c>
      <c r="H7" s="64"/>
      <c r="I7" s="7"/>
      <c r="J7" s="5" t="s">
        <v>16</v>
      </c>
      <c r="K7" s="5"/>
      <c r="L7" s="6"/>
    </row>
    <row r="8" spans="2:12">
      <c r="B8" s="64"/>
      <c r="C8" s="7"/>
      <c r="D8" t="s">
        <v>18</v>
      </c>
      <c r="E8">
        <v>2</v>
      </c>
      <c r="F8" s="8" t="s">
        <v>644</v>
      </c>
      <c r="H8" s="64"/>
      <c r="I8" s="7"/>
      <c r="J8" t="s">
        <v>18</v>
      </c>
      <c r="L8" s="8"/>
    </row>
    <row r="9" spans="2:12">
      <c r="B9" s="64"/>
      <c r="C9" s="7"/>
      <c r="D9" s="5" t="s">
        <v>19</v>
      </c>
      <c r="E9" s="5"/>
      <c r="F9" s="6"/>
      <c r="H9" s="64"/>
      <c r="I9" s="7"/>
      <c r="J9" s="5" t="s">
        <v>19</v>
      </c>
      <c r="K9" s="5"/>
      <c r="L9" s="6"/>
    </row>
    <row r="10" spans="2:12">
      <c r="B10" s="64"/>
      <c r="C10" s="9"/>
      <c r="D10" s="10"/>
      <c r="E10" s="10">
        <f>SUM(E3:E9)</f>
        <v>38.5</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4.5</v>
      </c>
      <c r="F13" s="6" t="s">
        <v>645</v>
      </c>
      <c r="H13" s="64"/>
      <c r="I13" s="4"/>
      <c r="J13" s="5" t="s">
        <v>7</v>
      </c>
      <c r="K13" s="5">
        <v>1</v>
      </c>
      <c r="L13" s="6" t="s">
        <v>646</v>
      </c>
    </row>
    <row r="14" spans="2:12">
      <c r="B14" s="64"/>
      <c r="C14" s="7"/>
      <c r="D14" t="s">
        <v>9</v>
      </c>
      <c r="E14">
        <v>5.5</v>
      </c>
      <c r="F14" s="8" t="s">
        <v>647</v>
      </c>
      <c r="G14" t="s">
        <v>26</v>
      </c>
      <c r="H14" s="64"/>
      <c r="I14" s="7"/>
      <c r="J14" t="s">
        <v>9</v>
      </c>
      <c r="K14">
        <v>3</v>
      </c>
      <c r="L14" s="8" t="s">
        <v>648</v>
      </c>
    </row>
    <row r="15" spans="2:12">
      <c r="B15" s="64"/>
      <c r="C15" s="7"/>
      <c r="D15" s="5" t="s">
        <v>11</v>
      </c>
      <c r="E15" s="5">
        <v>4</v>
      </c>
      <c r="F15" s="6" t="s">
        <v>649</v>
      </c>
      <c r="H15" s="64"/>
      <c r="I15" s="7"/>
      <c r="J15" s="5" t="s">
        <v>11</v>
      </c>
      <c r="K15" s="5">
        <v>2</v>
      </c>
      <c r="L15" s="6" t="s">
        <v>650</v>
      </c>
    </row>
    <row r="16" spans="2:12">
      <c r="B16" s="64"/>
      <c r="C16" s="7"/>
      <c r="D16" t="s">
        <v>14</v>
      </c>
      <c r="E16">
        <v>4.5</v>
      </c>
      <c r="F16" s="8" t="s">
        <v>651</v>
      </c>
      <c r="H16" s="64"/>
      <c r="I16" s="7"/>
      <c r="J16" t="s">
        <v>14</v>
      </c>
      <c r="K16">
        <v>2</v>
      </c>
      <c r="L16" s="8" t="s">
        <v>652</v>
      </c>
    </row>
    <row r="17" spans="2:12">
      <c r="B17" s="64"/>
      <c r="C17" s="7"/>
      <c r="D17" s="5" t="s">
        <v>16</v>
      </c>
      <c r="E17" s="5">
        <v>3</v>
      </c>
      <c r="F17" s="25" t="s">
        <v>653</v>
      </c>
      <c r="H17" s="64"/>
      <c r="I17" s="7"/>
      <c r="J17" s="5" t="s">
        <v>16</v>
      </c>
      <c r="K17" s="5">
        <v>2</v>
      </c>
      <c r="L17" s="6" t="s">
        <v>654</v>
      </c>
    </row>
    <row r="18" spans="2:12">
      <c r="B18" s="64"/>
      <c r="C18" s="7"/>
      <c r="D18" t="s">
        <v>18</v>
      </c>
      <c r="F18" s="26"/>
      <c r="H18" s="64"/>
      <c r="I18" s="7"/>
      <c r="J18" t="s">
        <v>18</v>
      </c>
      <c r="K18">
        <v>2</v>
      </c>
      <c r="L18" s="8" t="s">
        <v>655</v>
      </c>
    </row>
    <row r="19" spans="2:12">
      <c r="B19" s="64"/>
      <c r="C19" s="7"/>
      <c r="D19" s="5" t="s">
        <v>19</v>
      </c>
      <c r="E19" s="5"/>
      <c r="F19" s="6"/>
      <c r="H19" s="64"/>
      <c r="I19" s="7"/>
      <c r="J19" s="5" t="s">
        <v>19</v>
      </c>
      <c r="K19" s="5">
        <v>3.5</v>
      </c>
      <c r="L19" s="6" t="s">
        <v>656</v>
      </c>
    </row>
    <row r="20" spans="2:12">
      <c r="B20" s="64"/>
      <c r="C20" s="9"/>
      <c r="D20" s="10"/>
      <c r="E20" s="10">
        <f>SUM(E13:E19)</f>
        <v>21.5</v>
      </c>
      <c r="F20" s="11"/>
      <c r="H20" s="64"/>
      <c r="I20" s="9"/>
      <c r="J20" s="10"/>
      <c r="K20" s="10">
        <f>SUM(K13:K19)</f>
        <v>15.5</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v>3</v>
      </c>
      <c r="F23" s="6" t="s">
        <v>657</v>
      </c>
      <c r="H23" s="64"/>
      <c r="I23" s="4"/>
      <c r="J23" s="5" t="s">
        <v>7</v>
      </c>
      <c r="K23" s="5">
        <v>2</v>
      </c>
      <c r="L23" s="6" t="s">
        <v>658</v>
      </c>
    </row>
    <row r="24" spans="2:12">
      <c r="B24" s="64"/>
      <c r="C24" s="7"/>
      <c r="D24" t="s">
        <v>9</v>
      </c>
      <c r="E24">
        <v>3</v>
      </c>
      <c r="F24" s="8" t="s">
        <v>659</v>
      </c>
      <c r="H24" s="64"/>
      <c r="I24" s="7"/>
      <c r="J24" t="s">
        <v>9</v>
      </c>
      <c r="K24">
        <v>2</v>
      </c>
      <c r="L24" s="8" t="s">
        <v>660</v>
      </c>
    </row>
    <row r="25" spans="2:12">
      <c r="B25" s="64"/>
      <c r="C25" s="7"/>
      <c r="D25" s="5" t="s">
        <v>11</v>
      </c>
      <c r="E25" s="5">
        <v>6</v>
      </c>
      <c r="F25" s="6" t="s">
        <v>661</v>
      </c>
      <c r="H25" s="64"/>
      <c r="I25" s="7"/>
      <c r="J25" s="5" t="s">
        <v>11</v>
      </c>
      <c r="K25" s="5">
        <v>3</v>
      </c>
      <c r="L25" s="6" t="s">
        <v>662</v>
      </c>
    </row>
    <row r="26" spans="2:12">
      <c r="B26" s="64"/>
      <c r="C26" s="7"/>
      <c r="D26" t="s">
        <v>14</v>
      </c>
      <c r="E26">
        <v>4</v>
      </c>
      <c r="F26" s="8" t="s">
        <v>663</v>
      </c>
      <c r="H26" s="64"/>
      <c r="I26" s="7"/>
      <c r="J26" t="s">
        <v>14</v>
      </c>
      <c r="L26" s="8"/>
    </row>
    <row r="27" spans="2:12">
      <c r="B27" s="64"/>
      <c r="C27" s="7"/>
      <c r="D27" s="5" t="s">
        <v>16</v>
      </c>
      <c r="E27" s="5">
        <v>2</v>
      </c>
      <c r="F27" s="6" t="s">
        <v>664</v>
      </c>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18</v>
      </c>
      <c r="F30" s="11"/>
      <c r="H30" s="64"/>
      <c r="I30" s="9"/>
      <c r="J30" s="10"/>
      <c r="K30" s="10">
        <f>SUM(K23:K29)</f>
        <v>7</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1</v>
      </c>
      <c r="F33" s="6" t="s">
        <v>665</v>
      </c>
      <c r="H33" s="64"/>
      <c r="I33" s="4"/>
      <c r="J33" s="5" t="s">
        <v>7</v>
      </c>
      <c r="K33" s="5">
        <v>0</v>
      </c>
      <c r="L33" s="6"/>
    </row>
    <row r="34" spans="2:12" ht="15.95">
      <c r="B34" s="64"/>
      <c r="C34" s="7"/>
      <c r="D34" t="s">
        <v>9</v>
      </c>
      <c r="E34">
        <v>1</v>
      </c>
      <c r="F34" s="14" t="s">
        <v>270</v>
      </c>
      <c r="H34" s="64"/>
      <c r="I34" s="7"/>
      <c r="J34" t="s">
        <v>9</v>
      </c>
      <c r="K34">
        <v>1.5</v>
      </c>
      <c r="L34" s="8" t="s">
        <v>666</v>
      </c>
    </row>
    <row r="35" spans="2:12" ht="12" customHeight="1">
      <c r="B35" s="64"/>
      <c r="C35" s="7"/>
      <c r="D35" s="5" t="s">
        <v>11</v>
      </c>
      <c r="E35" s="5">
        <v>3</v>
      </c>
      <c r="F35" s="15" t="s">
        <v>667</v>
      </c>
      <c r="H35" s="64"/>
      <c r="I35" s="7"/>
      <c r="J35" s="5" t="s">
        <v>11</v>
      </c>
      <c r="K35" s="5"/>
      <c r="L35" s="6"/>
    </row>
    <row r="36" spans="2:12">
      <c r="B36" s="64"/>
      <c r="C36" s="7"/>
      <c r="D36" t="s">
        <v>14</v>
      </c>
      <c r="E36">
        <v>8</v>
      </c>
      <c r="F36" s="16" t="s">
        <v>668</v>
      </c>
      <c r="H36" s="64"/>
      <c r="I36" s="7"/>
      <c r="J36" t="s">
        <v>14</v>
      </c>
      <c r="L36" s="8"/>
    </row>
    <row r="37" spans="2:12">
      <c r="B37" s="64"/>
      <c r="C37" s="7"/>
      <c r="D37" s="5" t="s">
        <v>16</v>
      </c>
      <c r="E37" s="5"/>
      <c r="F37" s="17" t="s">
        <v>669</v>
      </c>
      <c r="H37" s="64"/>
      <c r="I37" s="7"/>
      <c r="J37" s="5" t="s">
        <v>16</v>
      </c>
      <c r="K37" s="5">
        <v>1</v>
      </c>
      <c r="L37" s="6" t="s">
        <v>670</v>
      </c>
    </row>
    <row r="38" spans="2:12">
      <c r="B38" s="64"/>
      <c r="C38" s="7"/>
      <c r="D38" t="s">
        <v>18</v>
      </c>
      <c r="F38" s="8"/>
      <c r="H38" s="64"/>
      <c r="I38" s="7"/>
      <c r="J38" t="s">
        <v>18</v>
      </c>
      <c r="L38" s="8"/>
    </row>
    <row r="39" spans="2:12">
      <c r="B39" s="64"/>
      <c r="C39" s="7"/>
      <c r="D39" s="5" t="s">
        <v>19</v>
      </c>
      <c r="E39" s="5"/>
      <c r="F39" s="6"/>
      <c r="H39" s="64"/>
      <c r="I39" s="7"/>
      <c r="J39" s="5" t="s">
        <v>19</v>
      </c>
      <c r="K39" s="5"/>
      <c r="L39" s="6"/>
    </row>
    <row r="40" spans="2:12">
      <c r="B40" s="64"/>
      <c r="C40" s="9"/>
      <c r="D40" s="10"/>
      <c r="E40" s="10">
        <f>SUM(E33:E39)</f>
        <v>13</v>
      </c>
      <c r="F40" s="11" t="s">
        <v>671</v>
      </c>
      <c r="H40" s="64"/>
      <c r="I40" s="9"/>
      <c r="J40" s="10"/>
      <c r="K40" s="10">
        <f>SUM(K33:K39)</f>
        <v>2.5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3</v>
      </c>
      <c r="F43" s="6" t="s">
        <v>672</v>
      </c>
      <c r="H43" s="64"/>
      <c r="I43" s="4"/>
      <c r="J43" s="5" t="s">
        <v>7</v>
      </c>
      <c r="K43" s="5"/>
      <c r="L43" s="6"/>
    </row>
    <row r="44" spans="2:12">
      <c r="B44" s="64"/>
      <c r="C44" s="7"/>
      <c r="D44" t="s">
        <v>9</v>
      </c>
      <c r="E44">
        <v>6</v>
      </c>
      <c r="F44" s="8" t="s">
        <v>673</v>
      </c>
      <c r="H44" s="64"/>
      <c r="I44" s="7"/>
      <c r="J44" t="s">
        <v>9</v>
      </c>
      <c r="K44">
        <v>4</v>
      </c>
      <c r="L44" s="8" t="s">
        <v>674</v>
      </c>
    </row>
    <row r="45" spans="2:12">
      <c r="B45" s="64"/>
      <c r="C45" s="7"/>
      <c r="D45" s="5" t="s">
        <v>11</v>
      </c>
      <c r="E45" s="5">
        <v>4</v>
      </c>
      <c r="F45" s="6" t="s">
        <v>675</v>
      </c>
      <c r="H45" s="64"/>
      <c r="I45" s="7"/>
      <c r="J45" s="5" t="s">
        <v>11</v>
      </c>
      <c r="K45" s="5"/>
      <c r="L45" s="6"/>
    </row>
    <row r="46" spans="2:12">
      <c r="B46" s="64"/>
      <c r="C46" s="7"/>
      <c r="D46" t="s">
        <v>14</v>
      </c>
      <c r="E46">
        <v>4</v>
      </c>
      <c r="F46" s="8" t="s">
        <v>676</v>
      </c>
      <c r="H46" s="64"/>
      <c r="I46" s="7"/>
      <c r="J46" t="s">
        <v>14</v>
      </c>
      <c r="L46" s="8"/>
    </row>
    <row r="47" spans="2:12">
      <c r="B47" s="64"/>
      <c r="C47" s="7"/>
      <c r="D47" s="5" t="s">
        <v>16</v>
      </c>
      <c r="E47" s="5">
        <v>2</v>
      </c>
      <c r="F47" s="6" t="s">
        <v>677</v>
      </c>
      <c r="H47" s="64"/>
      <c r="I47" s="7"/>
      <c r="J47" s="5" t="s">
        <v>16</v>
      </c>
      <c r="K47" s="5"/>
      <c r="L47" s="6"/>
    </row>
    <row r="48" spans="2:12">
      <c r="B48" s="64"/>
      <c r="C48" s="7"/>
      <c r="D48" t="s">
        <v>18</v>
      </c>
      <c r="E48">
        <v>1</v>
      </c>
      <c r="F48" s="8" t="s">
        <v>677</v>
      </c>
      <c r="H48" s="64"/>
      <c r="I48" s="7"/>
      <c r="J48" t="s">
        <v>18</v>
      </c>
      <c r="L48" s="8"/>
    </row>
    <row r="49" spans="2:12">
      <c r="B49" s="64"/>
      <c r="C49" s="7"/>
      <c r="D49" s="5" t="s">
        <v>19</v>
      </c>
      <c r="E49" s="5"/>
      <c r="F49" s="6"/>
      <c r="H49" s="64"/>
      <c r="I49" s="7"/>
      <c r="J49" s="5" t="s">
        <v>19</v>
      </c>
      <c r="K49" s="5"/>
      <c r="L49" s="6"/>
    </row>
    <row r="50" spans="2:12">
      <c r="B50" s="64"/>
      <c r="C50" s="9"/>
      <c r="D50" s="10"/>
      <c r="E50" s="10">
        <f>SUM(E43:E49)</f>
        <v>20</v>
      </c>
      <c r="F50" s="11"/>
      <c r="H50" s="64"/>
      <c r="I50" s="9"/>
      <c r="J50" s="10"/>
      <c r="K50" s="10">
        <f>SUM(K43:K49)</f>
        <v>4</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B4467-CD7A-48F6-94EA-CE0BAA1249C8}">
  <dimension ref="B2:L50"/>
  <sheetViews>
    <sheetView topLeftCell="F1" workbookViewId="0">
      <selection activeCell="L47" sqref="L47"/>
    </sheetView>
  </sheetViews>
  <sheetFormatPr defaultColWidth="8.85546875" defaultRowHeight="15"/>
  <cols>
    <col min="4" max="4" width="11.42578125" bestFit="1" customWidth="1"/>
    <col min="5" max="5" width="9.140625" bestFit="1" customWidth="1"/>
    <col min="6" max="6" width="76.42578125" customWidth="1"/>
    <col min="7" max="9" width="9.140625" bestFit="1" customWidth="1"/>
    <col min="10" max="10" width="11.42578125" bestFit="1" customWidth="1"/>
    <col min="11" max="11" width="9.1406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5</v>
      </c>
      <c r="F3" s="6" t="s">
        <v>678</v>
      </c>
      <c r="H3" s="64"/>
      <c r="I3" s="4"/>
      <c r="J3" s="5" t="s">
        <v>7</v>
      </c>
      <c r="K3" s="5"/>
      <c r="L3" s="6" t="s">
        <v>639</v>
      </c>
    </row>
    <row r="4" spans="2:12">
      <c r="B4" s="64"/>
      <c r="C4" s="7"/>
      <c r="D4" t="s">
        <v>9</v>
      </c>
      <c r="E4">
        <v>8</v>
      </c>
      <c r="F4" s="8" t="s">
        <v>679</v>
      </c>
      <c r="H4" s="64"/>
      <c r="I4" s="7"/>
      <c r="J4" t="s">
        <v>9</v>
      </c>
      <c r="L4" s="8"/>
    </row>
    <row r="5" spans="2:12">
      <c r="B5" s="64"/>
      <c r="C5" s="7"/>
      <c r="D5" s="5" t="s">
        <v>11</v>
      </c>
      <c r="E5" s="5">
        <v>9.5</v>
      </c>
      <c r="F5" s="6" t="s">
        <v>680</v>
      </c>
      <c r="H5" s="64"/>
      <c r="I5" s="7"/>
      <c r="J5" s="5" t="s">
        <v>11</v>
      </c>
      <c r="K5" s="5"/>
      <c r="L5" s="6"/>
    </row>
    <row r="6" spans="2:12">
      <c r="B6" s="64"/>
      <c r="C6" s="7"/>
      <c r="D6" t="s">
        <v>14</v>
      </c>
      <c r="E6">
        <v>6</v>
      </c>
      <c r="F6" s="8" t="s">
        <v>681</v>
      </c>
      <c r="H6" s="64"/>
      <c r="I6" s="7"/>
      <c r="J6" t="s">
        <v>14</v>
      </c>
      <c r="L6" s="8"/>
    </row>
    <row r="7" spans="2:12">
      <c r="B7" s="64"/>
      <c r="C7" s="7"/>
      <c r="D7" s="5" t="s">
        <v>16</v>
      </c>
      <c r="E7" s="5">
        <v>8</v>
      </c>
      <c r="F7" s="6" t="s">
        <v>682</v>
      </c>
      <c r="H7" s="64"/>
      <c r="I7" s="7"/>
      <c r="J7" s="5" t="s">
        <v>16</v>
      </c>
      <c r="K7" s="5"/>
      <c r="L7" s="6"/>
    </row>
    <row r="8" spans="2:12">
      <c r="B8" s="64"/>
      <c r="C8" s="7"/>
      <c r="D8" t="s">
        <v>18</v>
      </c>
      <c r="E8">
        <v>9</v>
      </c>
      <c r="F8" s="8" t="s">
        <v>683</v>
      </c>
      <c r="H8" s="64"/>
      <c r="I8" s="7"/>
      <c r="J8" t="s">
        <v>18</v>
      </c>
      <c r="L8" s="8"/>
    </row>
    <row r="9" spans="2:12">
      <c r="B9" s="64"/>
      <c r="C9" s="7"/>
      <c r="D9" s="5" t="s">
        <v>19</v>
      </c>
      <c r="E9" s="5">
        <v>6</v>
      </c>
      <c r="F9" s="6" t="s">
        <v>684</v>
      </c>
      <c r="H9" s="64"/>
      <c r="I9" s="7"/>
      <c r="J9" s="5" t="s">
        <v>19</v>
      </c>
      <c r="K9" s="5"/>
      <c r="L9" s="6"/>
    </row>
    <row r="10" spans="2:12">
      <c r="B10" s="64"/>
      <c r="C10" s="9"/>
      <c r="D10" s="10"/>
      <c r="E10" s="10">
        <f>SUM(E3:E9)</f>
        <v>51.5</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t="s">
        <v>685</v>
      </c>
      <c r="H13" s="64"/>
      <c r="I13" s="4"/>
      <c r="J13" s="5" t="s">
        <v>7</v>
      </c>
      <c r="K13" s="5">
        <v>2</v>
      </c>
      <c r="L13" s="6" t="s">
        <v>686</v>
      </c>
    </row>
    <row r="14" spans="2:12">
      <c r="B14" s="64"/>
      <c r="C14" s="7"/>
      <c r="D14" t="s">
        <v>9</v>
      </c>
      <c r="E14">
        <v>3.5</v>
      </c>
      <c r="F14" s="8" t="s">
        <v>687</v>
      </c>
      <c r="G14" t="s">
        <v>26</v>
      </c>
      <c r="H14" s="64"/>
      <c r="I14" s="7"/>
      <c r="J14" t="s">
        <v>9</v>
      </c>
      <c r="K14">
        <v>1</v>
      </c>
      <c r="L14" s="8" t="s">
        <v>688</v>
      </c>
    </row>
    <row r="15" spans="2:12">
      <c r="B15" s="64"/>
      <c r="C15" s="7"/>
      <c r="D15" s="5" t="s">
        <v>11</v>
      </c>
      <c r="E15" s="5">
        <v>6</v>
      </c>
      <c r="F15" s="6" t="s">
        <v>689</v>
      </c>
      <c r="H15" s="64"/>
      <c r="I15" s="7"/>
      <c r="J15" s="5" t="s">
        <v>11</v>
      </c>
      <c r="K15" s="5"/>
      <c r="L15" s="6"/>
    </row>
    <row r="16" spans="2:12">
      <c r="B16" s="64"/>
      <c r="C16" s="7"/>
      <c r="D16" t="s">
        <v>14</v>
      </c>
      <c r="E16">
        <v>3.5</v>
      </c>
      <c r="F16" s="8" t="s">
        <v>690</v>
      </c>
      <c r="H16" s="64"/>
      <c r="I16" s="7"/>
      <c r="J16" t="s">
        <v>14</v>
      </c>
      <c r="K16">
        <v>0.5</v>
      </c>
      <c r="L16" s="8" t="s">
        <v>691</v>
      </c>
    </row>
    <row r="17" spans="2:12">
      <c r="B17" s="64"/>
      <c r="C17" s="7"/>
      <c r="D17" s="5" t="s">
        <v>16</v>
      </c>
      <c r="E17" s="5">
        <v>1</v>
      </c>
      <c r="F17" s="25" t="s">
        <v>692</v>
      </c>
      <c r="H17" s="64"/>
      <c r="I17" s="7"/>
      <c r="J17" s="5" t="s">
        <v>16</v>
      </c>
      <c r="K17" s="5">
        <v>2</v>
      </c>
      <c r="L17" s="6" t="s">
        <v>693</v>
      </c>
    </row>
    <row r="18" spans="2:12">
      <c r="B18" s="64"/>
      <c r="C18" s="7"/>
      <c r="D18" t="s">
        <v>18</v>
      </c>
      <c r="E18">
        <v>1.5</v>
      </c>
      <c r="F18" s="26" t="s">
        <v>694</v>
      </c>
      <c r="H18" s="64"/>
      <c r="I18" s="7"/>
      <c r="J18" t="s">
        <v>18</v>
      </c>
      <c r="K18">
        <v>3.5</v>
      </c>
      <c r="L18" s="8" t="s">
        <v>695</v>
      </c>
    </row>
    <row r="19" spans="2:12">
      <c r="B19" s="64"/>
      <c r="C19" s="7"/>
      <c r="D19" s="5" t="s">
        <v>19</v>
      </c>
      <c r="E19" s="5"/>
      <c r="F19" s="6" t="s">
        <v>696</v>
      </c>
      <c r="H19" s="64"/>
      <c r="I19" s="7"/>
      <c r="J19" s="5" t="s">
        <v>19</v>
      </c>
      <c r="K19" s="5"/>
      <c r="L19" s="6"/>
    </row>
    <row r="20" spans="2:12">
      <c r="B20" s="64"/>
      <c r="C20" s="9"/>
      <c r="D20" s="10"/>
      <c r="E20" s="10">
        <f>SUM(E13:E19)</f>
        <v>15.5</v>
      </c>
      <c r="F20" s="11"/>
      <c r="H20" s="64"/>
      <c r="I20" s="9"/>
      <c r="J20" s="10"/>
      <c r="K20" s="10">
        <f>SUM(K13:K19)</f>
        <v>9</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v>3</v>
      </c>
      <c r="F23" s="6" t="s">
        <v>697</v>
      </c>
      <c r="H23" s="64"/>
      <c r="I23" s="4"/>
      <c r="J23" s="5" t="s">
        <v>7</v>
      </c>
      <c r="K23" s="5">
        <v>1.5</v>
      </c>
      <c r="L23" s="6" t="s">
        <v>698</v>
      </c>
    </row>
    <row r="24" spans="2:12">
      <c r="B24" s="64"/>
      <c r="C24" s="7"/>
      <c r="D24" t="s">
        <v>9</v>
      </c>
      <c r="E24">
        <v>2</v>
      </c>
      <c r="F24" s="8" t="s">
        <v>699</v>
      </c>
      <c r="H24" s="64"/>
      <c r="I24" s="7"/>
      <c r="J24" t="s">
        <v>9</v>
      </c>
      <c r="K24">
        <v>1.5</v>
      </c>
      <c r="L24" s="8" t="s">
        <v>700</v>
      </c>
    </row>
    <row r="25" spans="2:12">
      <c r="B25" s="64"/>
      <c r="C25" s="7"/>
      <c r="D25" s="5" t="s">
        <v>11</v>
      </c>
      <c r="E25" s="5">
        <v>3</v>
      </c>
      <c r="F25" s="6" t="s">
        <v>701</v>
      </c>
      <c r="H25" s="64"/>
      <c r="I25" s="7"/>
      <c r="J25" s="5" t="s">
        <v>11</v>
      </c>
      <c r="K25" s="5">
        <v>3</v>
      </c>
      <c r="L25" s="6" t="s">
        <v>702</v>
      </c>
    </row>
    <row r="26" spans="2:12">
      <c r="B26" s="64"/>
      <c r="C26" s="7"/>
      <c r="D26" t="s">
        <v>14</v>
      </c>
      <c r="E26">
        <v>3</v>
      </c>
      <c r="F26" s="8" t="s">
        <v>703</v>
      </c>
      <c r="H26" s="64"/>
      <c r="I26" s="7"/>
      <c r="J26" t="s">
        <v>14</v>
      </c>
      <c r="K26">
        <v>3</v>
      </c>
      <c r="L26" s="8" t="s">
        <v>704</v>
      </c>
    </row>
    <row r="27" spans="2:12">
      <c r="B27" s="64"/>
      <c r="C27" s="7"/>
      <c r="D27" s="5" t="s">
        <v>16</v>
      </c>
      <c r="E27" s="5">
        <v>1</v>
      </c>
      <c r="F27" s="6" t="s">
        <v>705</v>
      </c>
      <c r="H27" s="64"/>
      <c r="I27" s="7"/>
      <c r="J27" s="5" t="s">
        <v>16</v>
      </c>
      <c r="K27" s="5">
        <v>3.5</v>
      </c>
      <c r="L27" s="6" t="s">
        <v>706</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12</v>
      </c>
      <c r="F30" s="11"/>
      <c r="H30" s="64"/>
      <c r="I30" s="9"/>
      <c r="J30" s="10"/>
      <c r="K30" s="10">
        <f>SUM(K23:K29)</f>
        <v>12.5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1.5</v>
      </c>
      <c r="F33" s="6" t="s">
        <v>707</v>
      </c>
      <c r="H33" s="64"/>
      <c r="I33" s="4"/>
      <c r="J33" s="5" t="s">
        <v>7</v>
      </c>
      <c r="K33" s="5">
        <v>1</v>
      </c>
      <c r="L33" s="6" t="s">
        <v>708</v>
      </c>
    </row>
    <row r="34" spans="2:12" ht="15.95">
      <c r="B34" s="64"/>
      <c r="C34" s="7"/>
      <c r="D34" t="s">
        <v>9</v>
      </c>
      <c r="E34">
        <v>5</v>
      </c>
      <c r="F34" s="14" t="s">
        <v>709</v>
      </c>
      <c r="H34" s="64"/>
      <c r="I34" s="7"/>
      <c r="J34" t="s">
        <v>9</v>
      </c>
      <c r="K34">
        <v>2</v>
      </c>
      <c r="L34" s="8" t="s">
        <v>710</v>
      </c>
    </row>
    <row r="35" spans="2:12" ht="12" customHeight="1">
      <c r="B35" s="64"/>
      <c r="C35" s="7"/>
      <c r="D35" s="5" t="s">
        <v>11</v>
      </c>
      <c r="E35" s="5">
        <v>3.5</v>
      </c>
      <c r="F35" s="15" t="s">
        <v>711</v>
      </c>
      <c r="H35" s="64"/>
      <c r="I35" s="7"/>
      <c r="J35" s="5" t="s">
        <v>11</v>
      </c>
      <c r="K35" s="5"/>
      <c r="L35" s="6"/>
    </row>
    <row r="36" spans="2:12">
      <c r="B36" s="64"/>
      <c r="C36" s="7"/>
      <c r="D36" t="s">
        <v>14</v>
      </c>
      <c r="E36">
        <v>3.5</v>
      </c>
      <c r="F36" s="16" t="s">
        <v>712</v>
      </c>
      <c r="H36" s="64"/>
      <c r="I36" s="7"/>
      <c r="J36" t="s">
        <v>14</v>
      </c>
      <c r="K36">
        <v>1</v>
      </c>
      <c r="L36" s="8" t="s">
        <v>713</v>
      </c>
    </row>
    <row r="37" spans="2:12">
      <c r="B37" s="64"/>
      <c r="C37" s="7"/>
      <c r="D37" s="5" t="s">
        <v>16</v>
      </c>
      <c r="E37" s="5">
        <v>7.5</v>
      </c>
      <c r="F37" s="17" t="s">
        <v>714</v>
      </c>
      <c r="H37" s="64"/>
      <c r="I37" s="7"/>
      <c r="J37" s="5" t="s">
        <v>16</v>
      </c>
      <c r="K37" s="5">
        <v>2.5</v>
      </c>
      <c r="L37" s="6" t="s">
        <v>715</v>
      </c>
    </row>
    <row r="38" spans="2:12">
      <c r="B38" s="64"/>
      <c r="C38" s="7"/>
      <c r="D38" t="s">
        <v>18</v>
      </c>
      <c r="E38">
        <v>3</v>
      </c>
      <c r="F38" s="8" t="s">
        <v>716</v>
      </c>
      <c r="H38" s="64"/>
      <c r="I38" s="7"/>
      <c r="J38" t="s">
        <v>18</v>
      </c>
      <c r="K38">
        <v>3.5</v>
      </c>
      <c r="L38" s="8" t="s">
        <v>717</v>
      </c>
    </row>
    <row r="39" spans="2:12">
      <c r="B39" s="64"/>
      <c r="C39" s="7"/>
      <c r="D39" s="5" t="s">
        <v>19</v>
      </c>
      <c r="E39" s="5"/>
      <c r="F39" s="6"/>
      <c r="H39" s="64"/>
      <c r="I39" s="7"/>
      <c r="J39" s="5" t="s">
        <v>19</v>
      </c>
      <c r="K39" s="5">
        <v>0</v>
      </c>
      <c r="L39" s="6"/>
    </row>
    <row r="40" spans="2:12">
      <c r="B40" s="64"/>
      <c r="C40" s="9"/>
      <c r="D40" s="10"/>
      <c r="E40" s="10">
        <f>SUM(E33:E39)</f>
        <v>24</v>
      </c>
      <c r="F40" s="11"/>
      <c r="H40" s="64"/>
      <c r="I40" s="9"/>
      <c r="J40" s="10"/>
      <c r="K40" s="10">
        <f>SUM(K33:K39)</f>
        <v>10</v>
      </c>
      <c r="L40" s="11"/>
    </row>
    <row r="42" spans="2:12">
      <c r="B42" s="64" t="s">
        <v>40</v>
      </c>
      <c r="C42" s="1" t="s">
        <v>41</v>
      </c>
      <c r="D42" s="2" t="s">
        <v>2</v>
      </c>
      <c r="E42" s="2" t="s">
        <v>3</v>
      </c>
      <c r="F42" s="3" t="s">
        <v>4</v>
      </c>
      <c r="H42" s="64" t="s">
        <v>42</v>
      </c>
      <c r="I42" s="1" t="s">
        <v>43</v>
      </c>
      <c r="J42" s="2" t="s">
        <v>2</v>
      </c>
      <c r="K42" s="2" t="s">
        <v>3</v>
      </c>
      <c r="L42" s="3" t="s">
        <v>4</v>
      </c>
    </row>
    <row r="43" spans="2:12" ht="32.1">
      <c r="B43" s="64"/>
      <c r="C43" s="4"/>
      <c r="D43" s="5" t="s">
        <v>7</v>
      </c>
      <c r="E43" s="5">
        <v>5</v>
      </c>
      <c r="F43" s="20" t="s">
        <v>718</v>
      </c>
      <c r="H43" s="64"/>
      <c r="I43" s="4"/>
      <c r="J43" s="5" t="s">
        <v>7</v>
      </c>
      <c r="K43" s="5">
        <v>1</v>
      </c>
      <c r="L43" s="6" t="s">
        <v>719</v>
      </c>
    </row>
    <row r="44" spans="2:12" ht="32.1">
      <c r="B44" s="64"/>
      <c r="C44" s="7"/>
      <c r="D44" t="s">
        <v>9</v>
      </c>
      <c r="E44">
        <v>5</v>
      </c>
      <c r="F44" s="19" t="s">
        <v>720</v>
      </c>
      <c r="H44" s="64"/>
      <c r="I44" s="7"/>
      <c r="J44" t="s">
        <v>9</v>
      </c>
      <c r="K44">
        <v>1</v>
      </c>
      <c r="L44" s="8" t="s">
        <v>222</v>
      </c>
    </row>
    <row r="45" spans="2:12">
      <c r="B45" s="64"/>
      <c r="C45" s="7"/>
      <c r="D45" s="5" t="s">
        <v>11</v>
      </c>
      <c r="E45" s="5">
        <v>2</v>
      </c>
      <c r="F45" s="6" t="s">
        <v>707</v>
      </c>
      <c r="H45" s="64"/>
      <c r="I45" s="7"/>
      <c r="J45" s="5" t="s">
        <v>11</v>
      </c>
      <c r="K45" s="5">
        <v>1</v>
      </c>
      <c r="L45" s="6" t="s">
        <v>721</v>
      </c>
    </row>
    <row r="46" spans="2:12">
      <c r="B46" s="64"/>
      <c r="C46" s="7"/>
      <c r="D46" t="s">
        <v>14</v>
      </c>
      <c r="E46">
        <v>5</v>
      </c>
      <c r="F46" s="8" t="s">
        <v>722</v>
      </c>
      <c r="H46" s="64"/>
      <c r="I46" s="7"/>
      <c r="J46" t="s">
        <v>14</v>
      </c>
      <c r="K46">
        <v>2</v>
      </c>
      <c r="L46" s="8" t="s">
        <v>723</v>
      </c>
    </row>
    <row r="47" spans="2:12">
      <c r="B47" s="64"/>
      <c r="C47" s="7"/>
      <c r="D47" s="5" t="s">
        <v>16</v>
      </c>
      <c r="E47" s="5">
        <v>3</v>
      </c>
      <c r="F47" s="6" t="s">
        <v>707</v>
      </c>
      <c r="H47" s="64"/>
      <c r="I47" s="7"/>
      <c r="J47" s="5" t="s">
        <v>16</v>
      </c>
      <c r="K47" s="5">
        <v>1</v>
      </c>
      <c r="L47" s="6" t="s">
        <v>724</v>
      </c>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20</v>
      </c>
      <c r="F50" s="11"/>
      <c r="H50" s="64"/>
      <c r="I50" s="9"/>
      <c r="J50" s="10"/>
      <c r="K50" s="10">
        <f>SUM(K43:K49)</f>
        <v>6</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DF50-C057-4D26-BF48-4BBA666E7CD1}">
  <dimension ref="B2:L50"/>
  <sheetViews>
    <sheetView workbookViewId="0">
      <selection activeCell="E50" sqref="E50"/>
    </sheetView>
  </sheetViews>
  <sheetFormatPr defaultColWidth="8.85546875" defaultRowHeight="15"/>
  <cols>
    <col min="4" max="4" width="11.42578125" bestFit="1" customWidth="1"/>
    <col min="5" max="5" width="9.140625" bestFit="1" customWidth="1"/>
    <col min="6" max="6" width="76.42578125" customWidth="1"/>
    <col min="7" max="9" width="9.140625" bestFit="1" customWidth="1"/>
    <col min="10" max="10" width="11.42578125" bestFit="1" customWidth="1"/>
    <col min="11" max="11" width="9.1406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5</v>
      </c>
      <c r="F3" s="6" t="s">
        <v>725</v>
      </c>
      <c r="H3" s="64"/>
      <c r="I3" s="4"/>
      <c r="J3" s="5" t="s">
        <v>7</v>
      </c>
      <c r="K3" s="5"/>
      <c r="L3" s="6" t="s">
        <v>726</v>
      </c>
    </row>
    <row r="4" spans="2:12">
      <c r="B4" s="64"/>
      <c r="C4" s="7"/>
      <c r="D4" t="s">
        <v>9</v>
      </c>
      <c r="E4">
        <v>9.5</v>
      </c>
      <c r="F4" s="8" t="s">
        <v>727</v>
      </c>
      <c r="H4" s="64"/>
      <c r="I4" s="7"/>
      <c r="J4" t="s">
        <v>9</v>
      </c>
      <c r="K4">
        <v>1</v>
      </c>
      <c r="L4" s="8" t="s">
        <v>728</v>
      </c>
    </row>
    <row r="5" spans="2:12">
      <c r="B5" s="64"/>
      <c r="C5" s="7"/>
      <c r="D5" s="5" t="s">
        <v>11</v>
      </c>
      <c r="E5" s="5">
        <v>7</v>
      </c>
      <c r="F5" s="6" t="s">
        <v>729</v>
      </c>
      <c r="H5" s="64"/>
      <c r="I5" s="7"/>
      <c r="J5" s="5" t="s">
        <v>11</v>
      </c>
      <c r="K5" s="5">
        <v>2</v>
      </c>
      <c r="L5" s="6" t="s">
        <v>730</v>
      </c>
    </row>
    <row r="6" spans="2:12">
      <c r="B6" s="64"/>
      <c r="C6" s="7"/>
      <c r="D6" t="s">
        <v>14</v>
      </c>
      <c r="E6">
        <v>9.5</v>
      </c>
      <c r="F6" s="8" t="s">
        <v>731</v>
      </c>
      <c r="H6" s="64"/>
      <c r="I6" s="7"/>
      <c r="J6" t="s">
        <v>14</v>
      </c>
      <c r="L6" s="8"/>
    </row>
    <row r="7" spans="2:12">
      <c r="B7" s="64"/>
      <c r="C7" s="7"/>
      <c r="D7" s="5" t="s">
        <v>16</v>
      </c>
      <c r="E7" s="5">
        <v>9</v>
      </c>
      <c r="F7" s="6" t="s">
        <v>732</v>
      </c>
      <c r="H7" s="64"/>
      <c r="I7" s="7"/>
      <c r="J7" s="5" t="s">
        <v>16</v>
      </c>
      <c r="K7" s="5"/>
      <c r="L7" s="6"/>
    </row>
    <row r="8" spans="2:12">
      <c r="B8" s="64"/>
      <c r="C8" s="7"/>
      <c r="D8" t="s">
        <v>18</v>
      </c>
      <c r="E8">
        <v>6</v>
      </c>
      <c r="F8" s="8" t="s">
        <v>733</v>
      </c>
      <c r="H8" s="64"/>
      <c r="I8" s="7"/>
      <c r="J8" t="s">
        <v>18</v>
      </c>
      <c r="L8" s="8"/>
    </row>
    <row r="9" spans="2:12">
      <c r="B9" s="64"/>
      <c r="C9" s="7"/>
      <c r="D9" s="5" t="s">
        <v>19</v>
      </c>
      <c r="E9" s="5"/>
      <c r="F9" s="6"/>
      <c r="H9" s="64"/>
      <c r="I9" s="7"/>
      <c r="J9" s="5" t="s">
        <v>19</v>
      </c>
      <c r="K9" s="5"/>
      <c r="L9" s="6"/>
    </row>
    <row r="10" spans="2:12">
      <c r="B10" s="64"/>
      <c r="C10" s="9"/>
      <c r="D10" s="10"/>
      <c r="E10" s="10">
        <f>SUM(E3:E9)</f>
        <v>46</v>
      </c>
      <c r="F10" s="11"/>
      <c r="H10" s="64"/>
      <c r="I10" s="9"/>
      <c r="J10" s="10"/>
      <c r="K10" s="10">
        <f>SUM(K3:K9)</f>
        <v>3</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1.5</v>
      </c>
      <c r="F13" s="6" t="s">
        <v>734</v>
      </c>
      <c r="H13" s="64"/>
      <c r="I13" s="4"/>
      <c r="J13" s="5" t="s">
        <v>7</v>
      </c>
      <c r="K13" s="5">
        <v>1</v>
      </c>
      <c r="L13" s="6" t="s">
        <v>735</v>
      </c>
    </row>
    <row r="14" spans="2:12">
      <c r="B14" s="64"/>
      <c r="C14" s="7"/>
      <c r="D14" t="s">
        <v>9</v>
      </c>
      <c r="E14">
        <v>5.5</v>
      </c>
      <c r="F14" s="8" t="s">
        <v>736</v>
      </c>
      <c r="G14" t="s">
        <v>26</v>
      </c>
      <c r="H14" s="64"/>
      <c r="I14" s="7"/>
      <c r="J14" t="s">
        <v>9</v>
      </c>
      <c r="K14">
        <v>2</v>
      </c>
      <c r="L14" s="8" t="s">
        <v>737</v>
      </c>
    </row>
    <row r="15" spans="2:12">
      <c r="B15" s="64"/>
      <c r="C15" s="7"/>
      <c r="D15" s="5" t="s">
        <v>11</v>
      </c>
      <c r="E15" s="5">
        <v>2.5</v>
      </c>
      <c r="F15" s="6" t="s">
        <v>738</v>
      </c>
      <c r="H15" s="64"/>
      <c r="I15" s="7"/>
      <c r="J15" s="5" t="s">
        <v>11</v>
      </c>
      <c r="K15">
        <v>2</v>
      </c>
      <c r="L15" s="6" t="s">
        <v>739</v>
      </c>
    </row>
    <row r="16" spans="2:12">
      <c r="B16" s="64"/>
      <c r="C16" s="7"/>
      <c r="D16" t="s">
        <v>14</v>
      </c>
      <c r="E16">
        <v>1</v>
      </c>
      <c r="F16" s="8" t="s">
        <v>740</v>
      </c>
      <c r="H16" s="64"/>
      <c r="I16" s="7"/>
      <c r="J16" t="s">
        <v>14</v>
      </c>
      <c r="L16" s="8"/>
    </row>
    <row r="17" spans="2:12">
      <c r="B17" s="64"/>
      <c r="C17" s="7"/>
      <c r="D17" s="5" t="s">
        <v>16</v>
      </c>
      <c r="E17" s="5"/>
      <c r="F17" s="25"/>
      <c r="H17" s="64"/>
      <c r="I17" s="7"/>
      <c r="J17" s="5" t="s">
        <v>16</v>
      </c>
      <c r="K17" s="5">
        <v>1</v>
      </c>
      <c r="L17" s="6" t="s">
        <v>741</v>
      </c>
    </row>
    <row r="18" spans="2:12">
      <c r="B18" s="64"/>
      <c r="C18" s="7"/>
      <c r="D18" t="s">
        <v>18</v>
      </c>
      <c r="E18">
        <v>2</v>
      </c>
      <c r="F18" s="26" t="s">
        <v>742</v>
      </c>
      <c r="H18" s="64"/>
      <c r="I18" s="7"/>
      <c r="J18" t="s">
        <v>18</v>
      </c>
      <c r="K18">
        <v>2</v>
      </c>
      <c r="L18" s="8" t="s">
        <v>743</v>
      </c>
    </row>
    <row r="19" spans="2:12">
      <c r="B19" s="64"/>
      <c r="C19" s="7"/>
      <c r="D19" s="5" t="s">
        <v>19</v>
      </c>
      <c r="E19" s="5"/>
      <c r="F19" s="6"/>
      <c r="H19" s="64"/>
      <c r="I19" s="7"/>
      <c r="J19" s="5" t="s">
        <v>19</v>
      </c>
      <c r="K19" s="5"/>
      <c r="L19" s="6"/>
    </row>
    <row r="20" spans="2:12">
      <c r="B20" s="64"/>
      <c r="C20" s="9"/>
      <c r="D20" s="10"/>
      <c r="E20" s="10">
        <f>SUM(E13:E19)</f>
        <v>12.5</v>
      </c>
      <c r="F20" s="11"/>
      <c r="H20" s="64"/>
      <c r="I20" s="9"/>
      <c r="J20" s="10"/>
      <c r="K20" s="10">
        <f>SUM(K13:K19)</f>
        <v>8</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v>2</v>
      </c>
      <c r="L23" s="6" t="s">
        <v>744</v>
      </c>
    </row>
    <row r="24" spans="2:12">
      <c r="B24" s="64"/>
      <c r="C24" s="7"/>
      <c r="D24" t="s">
        <v>9</v>
      </c>
      <c r="E24">
        <v>2</v>
      </c>
      <c r="F24" s="8" t="s">
        <v>745</v>
      </c>
      <c r="H24" s="64"/>
      <c r="I24" s="7"/>
      <c r="J24" t="s">
        <v>9</v>
      </c>
      <c r="K24">
        <v>3</v>
      </c>
      <c r="L24" s="8" t="s">
        <v>746</v>
      </c>
    </row>
    <row r="25" spans="2:12">
      <c r="B25" s="64"/>
      <c r="C25" s="7"/>
      <c r="D25" s="5" t="s">
        <v>11</v>
      </c>
      <c r="E25" s="5">
        <v>2</v>
      </c>
      <c r="F25" s="6" t="s">
        <v>747</v>
      </c>
      <c r="H25" s="64"/>
      <c r="I25" s="7"/>
      <c r="J25" s="5" t="s">
        <v>11</v>
      </c>
      <c r="K25" s="5">
        <v>2</v>
      </c>
      <c r="L25" s="6" t="s">
        <v>748</v>
      </c>
    </row>
    <row r="26" spans="2:12">
      <c r="B26" s="64"/>
      <c r="C26" s="7"/>
      <c r="D26" t="s">
        <v>14</v>
      </c>
      <c r="E26">
        <v>3</v>
      </c>
      <c r="F26" s="8" t="s">
        <v>749</v>
      </c>
      <c r="H26" s="64"/>
      <c r="I26" s="7"/>
      <c r="J26" t="s">
        <v>14</v>
      </c>
      <c r="K26">
        <v>0.5</v>
      </c>
      <c r="L26" s="8" t="s">
        <v>750</v>
      </c>
    </row>
    <row r="27" spans="2:12">
      <c r="B27" s="64"/>
      <c r="C27" s="7"/>
      <c r="D27" s="5" t="s">
        <v>16</v>
      </c>
      <c r="E27" s="5"/>
      <c r="F27" s="6"/>
      <c r="H27" s="64"/>
      <c r="I27" s="7"/>
      <c r="J27" s="5" t="s">
        <v>16</v>
      </c>
      <c r="K27" s="5">
        <v>1</v>
      </c>
      <c r="L27" s="6" t="s">
        <v>751</v>
      </c>
    </row>
    <row r="28" spans="2:12">
      <c r="B28" s="64"/>
      <c r="C28" s="7"/>
      <c r="D28" t="s">
        <v>18</v>
      </c>
      <c r="E28">
        <v>6</v>
      </c>
      <c r="F28" s="8" t="s">
        <v>752</v>
      </c>
      <c r="H28" s="64"/>
      <c r="I28" s="7"/>
      <c r="J28" t="s">
        <v>18</v>
      </c>
      <c r="L28" s="8"/>
    </row>
    <row r="29" spans="2:12">
      <c r="B29" s="64"/>
      <c r="C29" s="7"/>
      <c r="D29" s="5" t="s">
        <v>19</v>
      </c>
      <c r="E29" s="5"/>
      <c r="F29" s="6"/>
      <c r="H29" s="64"/>
      <c r="I29" s="7"/>
      <c r="J29" s="5" t="s">
        <v>19</v>
      </c>
      <c r="K29" s="5"/>
      <c r="L29" s="6"/>
    </row>
    <row r="30" spans="2:12">
      <c r="B30" s="64"/>
      <c r="C30" s="9"/>
      <c r="D30" s="10"/>
      <c r="E30" s="10">
        <f>SUM(E23:E29)</f>
        <v>13</v>
      </c>
      <c r="F30" s="11"/>
      <c r="H30" s="64"/>
      <c r="I30" s="9"/>
      <c r="J30" s="10"/>
      <c r="K30" s="10">
        <v>8.5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2.5</v>
      </c>
      <c r="F33" s="6" t="s">
        <v>753</v>
      </c>
      <c r="H33" s="64"/>
      <c r="I33" s="4"/>
      <c r="J33" s="5" t="s">
        <v>7</v>
      </c>
      <c r="K33" s="5">
        <v>2.5</v>
      </c>
      <c r="L33" s="6" t="s">
        <v>754</v>
      </c>
    </row>
    <row r="34" spans="2:12" ht="15.95">
      <c r="B34" s="64"/>
      <c r="C34" s="7"/>
      <c r="D34" t="s">
        <v>9</v>
      </c>
      <c r="E34">
        <v>3.5</v>
      </c>
      <c r="F34" s="14" t="s">
        <v>755</v>
      </c>
      <c r="H34" s="64"/>
      <c r="I34" s="7"/>
      <c r="J34" t="s">
        <v>9</v>
      </c>
      <c r="K34">
        <v>1</v>
      </c>
      <c r="L34" s="8" t="s">
        <v>270</v>
      </c>
    </row>
    <row r="35" spans="2:12" ht="12" customHeight="1">
      <c r="B35" s="64"/>
      <c r="C35" s="7"/>
      <c r="D35" s="5" t="s">
        <v>11</v>
      </c>
      <c r="E35" s="5">
        <v>4</v>
      </c>
      <c r="F35" s="15" t="s">
        <v>756</v>
      </c>
      <c r="H35" s="64"/>
      <c r="I35" s="7"/>
      <c r="J35" s="5" t="s">
        <v>11</v>
      </c>
      <c r="K35" s="5">
        <v>1</v>
      </c>
      <c r="L35" s="6" t="s">
        <v>757</v>
      </c>
    </row>
    <row r="36" spans="2:12">
      <c r="B36" s="64"/>
      <c r="C36" s="7"/>
      <c r="D36" t="s">
        <v>14</v>
      </c>
      <c r="E36">
        <v>2.5</v>
      </c>
      <c r="F36" s="16" t="s">
        <v>758</v>
      </c>
      <c r="H36" s="64"/>
      <c r="I36" s="7"/>
      <c r="J36" t="s">
        <v>14</v>
      </c>
      <c r="L36" s="8"/>
    </row>
    <row r="37" spans="2:12">
      <c r="B37" s="64"/>
      <c r="C37" s="7"/>
      <c r="D37" s="5" t="s">
        <v>16</v>
      </c>
      <c r="E37" s="5">
        <v>3.5</v>
      </c>
      <c r="F37" s="17" t="s">
        <v>759</v>
      </c>
      <c r="H37" s="64"/>
      <c r="I37" s="7"/>
      <c r="J37" s="5" t="s">
        <v>16</v>
      </c>
      <c r="K37" s="5">
        <v>4</v>
      </c>
      <c r="L37" s="6" t="s">
        <v>760</v>
      </c>
    </row>
    <row r="38" spans="2:12">
      <c r="B38" s="64"/>
      <c r="C38" s="7"/>
      <c r="D38" t="s">
        <v>18</v>
      </c>
      <c r="E38">
        <v>4</v>
      </c>
      <c r="F38" s="8" t="s">
        <v>761</v>
      </c>
      <c r="H38" s="64"/>
      <c r="I38" s="7"/>
      <c r="J38" t="s">
        <v>18</v>
      </c>
      <c r="L38" s="8"/>
    </row>
    <row r="39" spans="2:12">
      <c r="B39" s="64"/>
      <c r="C39" s="7"/>
      <c r="D39" s="5" t="s">
        <v>19</v>
      </c>
      <c r="E39" s="5">
        <v>0.5</v>
      </c>
      <c r="F39" s="6" t="s">
        <v>762</v>
      </c>
      <c r="H39" s="64"/>
      <c r="I39" s="7"/>
      <c r="J39" s="5" t="s">
        <v>19</v>
      </c>
      <c r="K39" s="5"/>
      <c r="L39" s="6"/>
    </row>
    <row r="40" spans="2:12">
      <c r="B40" s="64"/>
      <c r="C40" s="9"/>
      <c r="D40" s="10"/>
      <c r="E40" s="10">
        <f>SUM(E33:E39)</f>
        <v>20.5</v>
      </c>
      <c r="F40" s="11"/>
      <c r="H40" s="64"/>
      <c r="I40" s="9"/>
      <c r="J40" s="10"/>
      <c r="K40" s="10">
        <f>SUM(K33:K39)</f>
        <v>8.5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3</v>
      </c>
      <c r="F43" s="6" t="s">
        <v>763</v>
      </c>
      <c r="H43" s="64"/>
      <c r="I43" s="4"/>
      <c r="J43" s="5" t="s">
        <v>7</v>
      </c>
      <c r="K43" s="5">
        <v>2</v>
      </c>
      <c r="L43" s="6" t="s">
        <v>764</v>
      </c>
    </row>
    <row r="44" spans="2:12">
      <c r="B44" s="64"/>
      <c r="C44" s="7"/>
      <c r="D44" t="s">
        <v>9</v>
      </c>
      <c r="F44" s="8" t="s">
        <v>765</v>
      </c>
      <c r="H44" s="64"/>
      <c r="I44" s="7"/>
      <c r="J44" t="s">
        <v>9</v>
      </c>
      <c r="K44">
        <v>5.5</v>
      </c>
      <c r="L44" s="8" t="s">
        <v>766</v>
      </c>
    </row>
    <row r="45" spans="2:12" ht="15.95">
      <c r="B45" s="64"/>
      <c r="C45" s="7"/>
      <c r="D45" s="5" t="s">
        <v>11</v>
      </c>
      <c r="E45" s="5">
        <v>5</v>
      </c>
      <c r="F45" s="20" t="s">
        <v>767</v>
      </c>
      <c r="H45" s="64"/>
      <c r="I45" s="7"/>
      <c r="J45" s="5" t="s">
        <v>11</v>
      </c>
      <c r="K45" s="5"/>
      <c r="L45" s="6"/>
    </row>
    <row r="46" spans="2:12">
      <c r="B46" s="64"/>
      <c r="C46" s="7"/>
      <c r="D46" t="s">
        <v>14</v>
      </c>
      <c r="E46">
        <v>5</v>
      </c>
      <c r="F46" s="8" t="s">
        <v>768</v>
      </c>
      <c r="H46" s="64"/>
      <c r="I46" s="7"/>
      <c r="J46" t="s">
        <v>14</v>
      </c>
      <c r="L46" s="8"/>
    </row>
    <row r="47" spans="2:12">
      <c r="B47" s="64"/>
      <c r="C47" s="7"/>
      <c r="D47" s="5" t="s">
        <v>16</v>
      </c>
      <c r="E47" s="5">
        <v>2</v>
      </c>
      <c r="F47" s="6" t="s">
        <v>769</v>
      </c>
      <c r="H47" s="64"/>
      <c r="I47" s="7"/>
      <c r="J47" s="5" t="s">
        <v>16</v>
      </c>
      <c r="K47" s="5">
        <v>4</v>
      </c>
      <c r="L47" s="6" t="s">
        <v>770</v>
      </c>
    </row>
    <row r="48" spans="2:12">
      <c r="B48" s="64"/>
      <c r="C48" s="7"/>
      <c r="D48" t="s">
        <v>18</v>
      </c>
      <c r="F48" s="8"/>
      <c r="H48" s="64"/>
      <c r="I48" s="7"/>
      <c r="J48" t="s">
        <v>18</v>
      </c>
      <c r="K48">
        <v>1</v>
      </c>
      <c r="L48" s="8" t="s">
        <v>771</v>
      </c>
    </row>
    <row r="49" spans="2:12">
      <c r="B49" s="64"/>
      <c r="C49" s="7"/>
      <c r="D49" s="5" t="s">
        <v>19</v>
      </c>
      <c r="E49" s="5">
        <v>4</v>
      </c>
      <c r="F49" s="6" t="s">
        <v>772</v>
      </c>
      <c r="H49" s="64"/>
      <c r="I49" s="7"/>
      <c r="J49" s="5" t="s">
        <v>19</v>
      </c>
      <c r="K49" s="5">
        <v>4</v>
      </c>
      <c r="L49" s="6" t="s">
        <v>773</v>
      </c>
    </row>
    <row r="50" spans="2:12">
      <c r="B50" s="64"/>
      <c r="C50" s="9"/>
      <c r="D50" s="10"/>
      <c r="E50" s="10">
        <f>SUM(E43:E49)</f>
        <v>19</v>
      </c>
      <c r="F50" s="11"/>
      <c r="H50" s="64"/>
      <c r="I50" s="9"/>
      <c r="J50" s="10"/>
      <c r="K50" s="10">
        <f>SUM(K43:K49)</f>
        <v>16.5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6AB9C-1DC1-4DDF-A45C-A2DAF9F2271E}">
  <dimension ref="B2:L50"/>
  <sheetViews>
    <sheetView topLeftCell="A36" workbookViewId="0">
      <selection activeCell="F43" sqref="F43"/>
    </sheetView>
  </sheetViews>
  <sheetFormatPr defaultColWidth="8.85546875" defaultRowHeight="15"/>
  <cols>
    <col min="4" max="4" width="11.42578125" bestFit="1" customWidth="1"/>
    <col min="6" max="6" width="76.42578125" customWidth="1"/>
    <col min="10" max="10" width="11.425781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ht="15.95">
      <c r="B3" s="64"/>
      <c r="C3" s="4"/>
      <c r="D3" s="5" t="s">
        <v>7</v>
      </c>
      <c r="E3" s="5">
        <v>7</v>
      </c>
      <c r="F3" s="20" t="s">
        <v>47</v>
      </c>
      <c r="H3" s="64"/>
      <c r="I3" s="4"/>
      <c r="J3" s="5" t="s">
        <v>7</v>
      </c>
      <c r="K3" s="5"/>
      <c r="L3" s="6"/>
    </row>
    <row r="4" spans="2:12">
      <c r="B4" s="64"/>
      <c r="C4" s="7"/>
      <c r="D4" t="s">
        <v>9</v>
      </c>
      <c r="E4">
        <v>8</v>
      </c>
      <c r="F4" s="8" t="s">
        <v>48</v>
      </c>
      <c r="H4" s="64"/>
      <c r="I4" s="7"/>
      <c r="J4" t="s">
        <v>9</v>
      </c>
      <c r="L4" s="8"/>
    </row>
    <row r="5" spans="2:12">
      <c r="B5" s="64"/>
      <c r="C5" s="7"/>
      <c r="D5" s="5" t="s">
        <v>11</v>
      </c>
      <c r="E5" s="5">
        <v>7</v>
      </c>
      <c r="F5" s="6" t="s">
        <v>49</v>
      </c>
      <c r="H5" s="64"/>
      <c r="I5" s="7"/>
      <c r="J5" s="5" t="s">
        <v>11</v>
      </c>
      <c r="K5" s="5"/>
      <c r="L5" s="6"/>
    </row>
    <row r="6" spans="2:12">
      <c r="B6" s="64"/>
      <c r="C6" s="7"/>
      <c r="D6" t="s">
        <v>14</v>
      </c>
      <c r="E6">
        <v>7</v>
      </c>
      <c r="F6" s="8" t="s">
        <v>50</v>
      </c>
      <c r="H6" s="64"/>
      <c r="I6" s="7"/>
      <c r="J6" t="s">
        <v>14</v>
      </c>
      <c r="L6" s="8"/>
    </row>
    <row r="7" spans="2:12">
      <c r="B7" s="64"/>
      <c r="C7" s="7"/>
      <c r="D7" s="5" t="s">
        <v>16</v>
      </c>
      <c r="E7" s="5">
        <v>6</v>
      </c>
      <c r="F7" s="6" t="s">
        <v>51</v>
      </c>
      <c r="H7" s="64"/>
      <c r="I7" s="7"/>
      <c r="J7" s="5" t="s">
        <v>16</v>
      </c>
      <c r="K7" s="5"/>
      <c r="L7" s="6"/>
    </row>
    <row r="8" spans="2:12">
      <c r="B8" s="64"/>
      <c r="C8" s="7"/>
      <c r="D8" t="s">
        <v>18</v>
      </c>
      <c r="F8" s="8"/>
      <c r="H8" s="64"/>
      <c r="I8" s="7"/>
      <c r="J8" t="s">
        <v>18</v>
      </c>
      <c r="L8" s="8"/>
    </row>
    <row r="9" spans="2:12">
      <c r="B9" s="64"/>
      <c r="C9" s="7"/>
      <c r="D9" s="5" t="s">
        <v>19</v>
      </c>
      <c r="E9" s="5">
        <v>2</v>
      </c>
      <c r="F9" s="6" t="s">
        <v>52</v>
      </c>
      <c r="H9" s="64"/>
      <c r="I9" s="7"/>
      <c r="J9" s="5" t="s">
        <v>19</v>
      </c>
      <c r="K9" s="5"/>
      <c r="L9" s="6"/>
    </row>
    <row r="10" spans="2:12">
      <c r="B10" s="64"/>
      <c r="C10" s="9"/>
      <c r="D10" s="10"/>
      <c r="E10" s="10">
        <f>SUM(E3:E9)</f>
        <v>37</v>
      </c>
      <c r="F10" s="11"/>
      <c r="H10" s="64"/>
      <c r="I10" s="9"/>
      <c r="J10" s="10"/>
      <c r="K10" s="10">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c r="H13" s="64"/>
      <c r="I13" s="4"/>
      <c r="J13" s="5" t="s">
        <v>7</v>
      </c>
      <c r="K13" s="5">
        <v>2</v>
      </c>
      <c r="L13" s="6" t="s">
        <v>53</v>
      </c>
    </row>
    <row r="14" spans="2:12">
      <c r="B14" s="64"/>
      <c r="C14" s="7"/>
      <c r="D14" t="s">
        <v>9</v>
      </c>
      <c r="F14" s="23"/>
      <c r="G14" t="s">
        <v>26</v>
      </c>
      <c r="H14" s="64"/>
      <c r="I14" s="7"/>
      <c r="J14" t="s">
        <v>9</v>
      </c>
      <c r="K14">
        <v>4</v>
      </c>
      <c r="L14" s="8" t="s">
        <v>54</v>
      </c>
    </row>
    <row r="15" spans="2:12">
      <c r="B15" s="64"/>
      <c r="C15" s="7"/>
      <c r="D15" s="5" t="s">
        <v>11</v>
      </c>
      <c r="E15" s="5"/>
      <c r="F15" s="24"/>
      <c r="H15" s="64"/>
      <c r="I15" s="7"/>
      <c r="J15" s="5" t="s">
        <v>11</v>
      </c>
      <c r="K15" s="5">
        <v>2</v>
      </c>
      <c r="L15" s="6" t="s">
        <v>55</v>
      </c>
    </row>
    <row r="16" spans="2:12">
      <c r="B16" s="64"/>
      <c r="C16" s="7"/>
      <c r="D16" t="s">
        <v>14</v>
      </c>
      <c r="F16" s="23"/>
      <c r="H16" s="64"/>
      <c r="I16" s="7"/>
      <c r="J16" t="s">
        <v>14</v>
      </c>
      <c r="K16">
        <v>1</v>
      </c>
      <c r="L16" s="8" t="s">
        <v>56</v>
      </c>
    </row>
    <row r="17" spans="2:12">
      <c r="B17" s="64"/>
      <c r="C17" s="7"/>
      <c r="D17" s="5" t="s">
        <v>16</v>
      </c>
      <c r="E17" s="5">
        <v>2</v>
      </c>
      <c r="F17" s="25" t="s">
        <v>57</v>
      </c>
      <c r="H17" s="64"/>
      <c r="I17" s="7"/>
      <c r="J17" s="5" t="s">
        <v>16</v>
      </c>
      <c r="K17" s="5"/>
      <c r="L17" s="6"/>
    </row>
    <row r="18" spans="2:12">
      <c r="B18" s="64"/>
      <c r="C18" s="7"/>
      <c r="D18" t="s">
        <v>18</v>
      </c>
      <c r="F18" s="26"/>
      <c r="H18" s="64"/>
      <c r="I18" s="7"/>
      <c r="J18" t="s">
        <v>18</v>
      </c>
      <c r="K18">
        <v>2</v>
      </c>
      <c r="L18" s="8" t="s">
        <v>58</v>
      </c>
    </row>
    <row r="19" spans="2:12">
      <c r="B19" s="64"/>
      <c r="C19" s="7"/>
      <c r="D19" s="5" t="s">
        <v>19</v>
      </c>
      <c r="E19" s="5">
        <v>1.5</v>
      </c>
      <c r="F19" s="24" t="s">
        <v>59</v>
      </c>
      <c r="H19" s="64"/>
      <c r="I19" s="7"/>
      <c r="J19" s="5" t="s">
        <v>19</v>
      </c>
      <c r="K19" s="5"/>
      <c r="L19" s="6"/>
    </row>
    <row r="20" spans="2:12">
      <c r="B20" s="64"/>
      <c r="C20" s="9"/>
      <c r="D20" s="10"/>
      <c r="E20" s="10">
        <f>SUM(E13:E19)</f>
        <v>3.5</v>
      </c>
      <c r="F20" s="27"/>
      <c r="H20" s="64"/>
      <c r="I20" s="9"/>
      <c r="J20" s="10"/>
      <c r="K20" s="10">
        <f>SUM(K13:K19)</f>
        <v>11</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L24" s="8"/>
    </row>
    <row r="25" spans="2:12">
      <c r="B25" s="64"/>
      <c r="C25" s="7"/>
      <c r="D25" s="5" t="s">
        <v>11</v>
      </c>
      <c r="E25" s="5"/>
      <c r="F25" s="6"/>
      <c r="H25" s="64"/>
      <c r="I25" s="7"/>
      <c r="J25" s="5" t="s">
        <v>11</v>
      </c>
      <c r="K25" s="5">
        <v>3</v>
      </c>
      <c r="L25" s="6" t="s">
        <v>60</v>
      </c>
    </row>
    <row r="26" spans="2:12">
      <c r="B26" s="64"/>
      <c r="C26" s="7"/>
      <c r="D26" t="s">
        <v>14</v>
      </c>
      <c r="F26" s="8"/>
      <c r="H26" s="64"/>
      <c r="I26" s="7"/>
      <c r="J26" t="s">
        <v>14</v>
      </c>
      <c r="K26">
        <v>3.5</v>
      </c>
      <c r="L26" s="8" t="s">
        <v>61</v>
      </c>
    </row>
    <row r="27" spans="2:12">
      <c r="B27" s="64"/>
      <c r="C27" s="7"/>
      <c r="D27" s="5" t="s">
        <v>16</v>
      </c>
      <c r="E27" s="5"/>
      <c r="F27" s="6"/>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v>1</v>
      </c>
      <c r="L29" s="6" t="s">
        <v>62</v>
      </c>
    </row>
    <row r="30" spans="2:12">
      <c r="B30" s="64"/>
      <c r="C30" s="9"/>
      <c r="D30" s="10"/>
      <c r="E30" s="10">
        <f>SUM(E23:E29)</f>
        <v>0</v>
      </c>
      <c r="F30" s="11"/>
      <c r="H30" s="64"/>
      <c r="I30" s="9"/>
      <c r="J30" s="10"/>
      <c r="K30" s="10">
        <f>SUM(K23:K29)</f>
        <v>7.5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1</v>
      </c>
      <c r="F33" s="6" t="s">
        <v>63</v>
      </c>
      <c r="H33" s="64"/>
      <c r="I33" s="4"/>
      <c r="J33" s="5" t="s">
        <v>7</v>
      </c>
      <c r="K33" s="5">
        <v>1</v>
      </c>
      <c r="L33" s="6" t="s">
        <v>64</v>
      </c>
    </row>
    <row r="34" spans="2:12" ht="32.1">
      <c r="B34" s="64"/>
      <c r="C34" s="7"/>
      <c r="D34" t="s">
        <v>9</v>
      </c>
      <c r="F34" s="14"/>
      <c r="H34" s="64"/>
      <c r="I34" s="7"/>
      <c r="J34" t="s">
        <v>9</v>
      </c>
      <c r="K34">
        <v>4</v>
      </c>
      <c r="L34" s="19" t="s">
        <v>65</v>
      </c>
    </row>
    <row r="35" spans="2:12" ht="12" customHeight="1">
      <c r="B35" s="64"/>
      <c r="C35" s="7"/>
      <c r="D35" s="5" t="s">
        <v>11</v>
      </c>
      <c r="E35" s="5">
        <v>3</v>
      </c>
      <c r="F35" s="15" t="s">
        <v>66</v>
      </c>
      <c r="H35" s="64"/>
      <c r="I35" s="7"/>
      <c r="J35" s="5" t="s">
        <v>11</v>
      </c>
      <c r="K35" s="5">
        <v>2</v>
      </c>
      <c r="L35" s="6" t="s">
        <v>67</v>
      </c>
    </row>
    <row r="36" spans="2:12">
      <c r="B36" s="64"/>
      <c r="C36" s="7"/>
      <c r="D36" t="s">
        <v>14</v>
      </c>
      <c r="E36">
        <v>2</v>
      </c>
      <c r="F36" s="16" t="s">
        <v>68</v>
      </c>
      <c r="H36" s="64"/>
      <c r="I36" s="7"/>
      <c r="J36" t="s">
        <v>14</v>
      </c>
      <c r="K36">
        <v>1</v>
      </c>
      <c r="L36" s="8" t="s">
        <v>69</v>
      </c>
    </row>
    <row r="37" spans="2:12">
      <c r="B37" s="64"/>
      <c r="C37" s="7"/>
      <c r="D37" s="5" t="s">
        <v>16</v>
      </c>
      <c r="E37" s="5">
        <v>2</v>
      </c>
      <c r="F37" s="17" t="s">
        <v>70</v>
      </c>
      <c r="H37" s="64"/>
      <c r="I37" s="7"/>
      <c r="J37" s="5" t="s">
        <v>16</v>
      </c>
      <c r="K37" s="5">
        <v>1</v>
      </c>
      <c r="L37" s="6" t="s">
        <v>71</v>
      </c>
    </row>
    <row r="38" spans="2:12">
      <c r="B38" s="64"/>
      <c r="C38" s="7"/>
      <c r="D38" t="s">
        <v>18</v>
      </c>
      <c r="E38">
        <v>3</v>
      </c>
      <c r="F38" s="8" t="s">
        <v>72</v>
      </c>
      <c r="H38" s="64"/>
      <c r="I38" s="7"/>
      <c r="J38" t="s">
        <v>18</v>
      </c>
      <c r="L38" s="8"/>
    </row>
    <row r="39" spans="2:12">
      <c r="B39" s="64"/>
      <c r="C39" s="7"/>
      <c r="D39" s="5" t="s">
        <v>19</v>
      </c>
      <c r="E39" s="5">
        <v>6</v>
      </c>
      <c r="F39" s="6" t="s">
        <v>73</v>
      </c>
      <c r="H39" s="64"/>
      <c r="I39" s="7"/>
      <c r="J39" s="5" t="s">
        <v>19</v>
      </c>
      <c r="K39" s="5"/>
      <c r="L39" s="6"/>
    </row>
    <row r="40" spans="2:12">
      <c r="B40" s="64"/>
      <c r="C40" s="9"/>
      <c r="D40" s="10"/>
      <c r="E40" s="10">
        <f>SUM(E33:E39)</f>
        <v>17</v>
      </c>
      <c r="F40" s="11"/>
      <c r="H40" s="64"/>
      <c r="I40" s="9"/>
      <c r="J40" s="10"/>
      <c r="K40" s="10">
        <f>SUM(K33:K39)</f>
        <v>9</v>
      </c>
      <c r="L40" s="11"/>
    </row>
    <row r="42" spans="2:12" ht="15.95">
      <c r="B42" s="64" t="s">
        <v>40</v>
      </c>
      <c r="C42" s="1" t="s">
        <v>41</v>
      </c>
      <c r="D42" s="2" t="s">
        <v>2</v>
      </c>
      <c r="E42" s="2" t="s">
        <v>3</v>
      </c>
      <c r="F42" s="21" t="s">
        <v>4</v>
      </c>
      <c r="H42" s="64" t="s">
        <v>42</v>
      </c>
      <c r="I42" s="1" t="s">
        <v>43</v>
      </c>
      <c r="J42" s="2" t="s">
        <v>2</v>
      </c>
      <c r="K42" s="2" t="s">
        <v>3</v>
      </c>
      <c r="L42" s="3" t="s">
        <v>4</v>
      </c>
    </row>
    <row r="43" spans="2:12" ht="15.95">
      <c r="B43" s="64"/>
      <c r="C43" s="4"/>
      <c r="D43" s="5" t="s">
        <v>7</v>
      </c>
      <c r="E43" s="5">
        <v>2</v>
      </c>
      <c r="F43" s="20" t="s">
        <v>74</v>
      </c>
      <c r="H43" s="64"/>
      <c r="I43" s="4"/>
      <c r="J43" s="5" t="s">
        <v>7</v>
      </c>
      <c r="K43" s="5"/>
      <c r="L43" s="6"/>
    </row>
    <row r="44" spans="2:12" ht="15.95">
      <c r="B44" s="64"/>
      <c r="C44" s="7"/>
      <c r="D44" t="s">
        <v>9</v>
      </c>
      <c r="E44">
        <v>3</v>
      </c>
      <c r="F44" s="19" t="s">
        <v>75</v>
      </c>
      <c r="H44" s="64"/>
      <c r="I44" s="7"/>
      <c r="J44" t="s">
        <v>9</v>
      </c>
      <c r="L44" s="8"/>
    </row>
    <row r="45" spans="2:12" ht="32.1">
      <c r="B45" s="64"/>
      <c r="C45" s="7"/>
      <c r="D45" s="5" t="s">
        <v>11</v>
      </c>
      <c r="E45" s="5">
        <v>2</v>
      </c>
      <c r="F45" s="20" t="s">
        <v>76</v>
      </c>
      <c r="H45" s="64"/>
      <c r="I45" s="7"/>
      <c r="J45" s="5" t="s">
        <v>11</v>
      </c>
      <c r="K45" s="5"/>
      <c r="L45" s="6"/>
    </row>
    <row r="46" spans="2:12" ht="32.1">
      <c r="B46" s="64"/>
      <c r="C46" s="7"/>
      <c r="D46" t="s">
        <v>14</v>
      </c>
      <c r="E46">
        <v>5</v>
      </c>
      <c r="F46" s="19" t="s">
        <v>77</v>
      </c>
      <c r="H46" s="64"/>
      <c r="I46" s="7"/>
      <c r="J46" t="s">
        <v>14</v>
      </c>
      <c r="L46" s="8"/>
    </row>
    <row r="47" spans="2:12" ht="15.95">
      <c r="B47" s="64"/>
      <c r="C47" s="7"/>
      <c r="D47" s="5" t="s">
        <v>16</v>
      </c>
      <c r="E47" s="5">
        <v>3</v>
      </c>
      <c r="F47" s="20" t="s">
        <v>78</v>
      </c>
      <c r="H47" s="64"/>
      <c r="I47" s="7"/>
      <c r="J47" s="5" t="s">
        <v>16</v>
      </c>
      <c r="K47" s="5"/>
      <c r="L47" s="6"/>
    </row>
    <row r="48" spans="2:12">
      <c r="B48" s="64"/>
      <c r="C48" s="7"/>
      <c r="D48" t="s">
        <v>18</v>
      </c>
      <c r="F48" s="19"/>
      <c r="H48" s="64"/>
      <c r="I48" s="7"/>
      <c r="J48" t="s">
        <v>18</v>
      </c>
      <c r="L48" s="8"/>
    </row>
    <row r="49" spans="2:12">
      <c r="B49" s="64"/>
      <c r="C49" s="7"/>
      <c r="D49" s="5" t="s">
        <v>19</v>
      </c>
      <c r="E49" s="5"/>
      <c r="F49" s="20"/>
      <c r="H49" s="64"/>
      <c r="I49" s="7"/>
      <c r="J49" s="5" t="s">
        <v>19</v>
      </c>
      <c r="K49" s="5"/>
      <c r="L49" s="6"/>
    </row>
    <row r="50" spans="2:12">
      <c r="B50" s="64"/>
      <c r="C50" s="9"/>
      <c r="D50" s="10"/>
      <c r="E50" s="10">
        <f>SUM(E43:E49)</f>
        <v>15</v>
      </c>
      <c r="F50" s="22"/>
      <c r="H50" s="64"/>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6582A-43F8-4470-BC5D-F326A0235B21}">
  <dimension ref="B2:L50"/>
  <sheetViews>
    <sheetView topLeftCell="F1" workbookViewId="0">
      <selection activeCell="F27" sqref="F27"/>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8</v>
      </c>
      <c r="F3" s="6" t="s">
        <v>774</v>
      </c>
      <c r="H3" s="64"/>
      <c r="I3" s="4"/>
      <c r="J3" s="5" t="s">
        <v>7</v>
      </c>
      <c r="K3" s="5">
        <v>1</v>
      </c>
      <c r="L3" s="6" t="s">
        <v>775</v>
      </c>
    </row>
    <row r="4" spans="2:12">
      <c r="B4" s="64"/>
      <c r="C4" s="7"/>
      <c r="D4" t="s">
        <v>9</v>
      </c>
      <c r="E4">
        <v>7</v>
      </c>
      <c r="F4" s="8" t="s">
        <v>776</v>
      </c>
      <c r="H4" s="64"/>
      <c r="I4" s="7"/>
      <c r="J4" t="s">
        <v>9</v>
      </c>
      <c r="K4">
        <v>1.5</v>
      </c>
      <c r="L4" s="8" t="s">
        <v>777</v>
      </c>
    </row>
    <row r="5" spans="2:12">
      <c r="B5" s="64"/>
      <c r="C5" s="7"/>
      <c r="D5" s="5" t="s">
        <v>11</v>
      </c>
      <c r="E5" s="5">
        <v>7</v>
      </c>
      <c r="F5" s="6" t="s">
        <v>778</v>
      </c>
      <c r="H5" s="64"/>
      <c r="I5" s="7"/>
      <c r="J5" s="5" t="s">
        <v>11</v>
      </c>
      <c r="K5" s="5">
        <v>2.5</v>
      </c>
      <c r="L5" s="6" t="s">
        <v>779</v>
      </c>
    </row>
    <row r="6" spans="2:12">
      <c r="B6" s="64"/>
      <c r="C6" s="7"/>
      <c r="D6" t="s">
        <v>14</v>
      </c>
      <c r="E6">
        <v>15</v>
      </c>
      <c r="F6" s="8" t="s">
        <v>780</v>
      </c>
      <c r="H6" s="64"/>
      <c r="I6" s="7"/>
      <c r="J6" t="s">
        <v>14</v>
      </c>
      <c r="L6" s="8"/>
    </row>
    <row r="7" spans="2:12">
      <c r="B7" s="64"/>
      <c r="C7" s="7"/>
      <c r="D7" s="5" t="s">
        <v>16</v>
      </c>
      <c r="E7" s="5">
        <v>8</v>
      </c>
      <c r="F7" s="6" t="s">
        <v>781</v>
      </c>
      <c r="H7" s="64"/>
      <c r="I7" s="7"/>
      <c r="J7" s="5" t="s">
        <v>16</v>
      </c>
      <c r="K7" s="5">
        <v>2</v>
      </c>
      <c r="L7" s="6" t="s">
        <v>782</v>
      </c>
    </row>
    <row r="8" spans="2:12">
      <c r="B8" s="64"/>
      <c r="C8" s="7"/>
      <c r="D8" t="s">
        <v>18</v>
      </c>
      <c r="F8" s="8"/>
      <c r="H8" s="64"/>
      <c r="I8" s="7"/>
      <c r="J8" t="s">
        <v>18</v>
      </c>
      <c r="L8" s="8"/>
    </row>
    <row r="9" spans="2:12">
      <c r="B9" s="64"/>
      <c r="C9" s="7"/>
      <c r="D9" s="5" t="s">
        <v>19</v>
      </c>
      <c r="E9" s="5"/>
      <c r="F9" s="6"/>
      <c r="H9" s="64"/>
      <c r="I9" s="7"/>
      <c r="J9" s="5" t="s">
        <v>19</v>
      </c>
      <c r="K9" s="5">
        <v>2</v>
      </c>
      <c r="L9" s="6" t="s">
        <v>783</v>
      </c>
    </row>
    <row r="10" spans="2:12">
      <c r="B10" s="64"/>
      <c r="C10" s="9"/>
      <c r="D10" s="10"/>
      <c r="E10" s="10">
        <f>SUM(E3:E9)</f>
        <v>45</v>
      </c>
      <c r="F10" s="11"/>
      <c r="H10" s="64"/>
      <c r="I10" s="9"/>
      <c r="J10" s="10"/>
      <c r="K10" s="10">
        <f>SUM(K3:K9)</f>
        <v>9</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4</v>
      </c>
      <c r="F13" s="6" t="s">
        <v>784</v>
      </c>
      <c r="H13" s="64"/>
      <c r="I13" s="4"/>
      <c r="J13" s="5" t="s">
        <v>7</v>
      </c>
      <c r="K13" s="5">
        <v>1</v>
      </c>
      <c r="L13" s="6" t="s">
        <v>785</v>
      </c>
    </row>
    <row r="14" spans="2:12">
      <c r="B14" s="64"/>
      <c r="C14" s="7"/>
      <c r="D14" t="s">
        <v>9</v>
      </c>
      <c r="E14">
        <v>5.5</v>
      </c>
      <c r="F14" s="8" t="s">
        <v>786</v>
      </c>
      <c r="G14" t="s">
        <v>26</v>
      </c>
      <c r="H14" s="64"/>
      <c r="I14" s="7"/>
      <c r="J14" t="s">
        <v>9</v>
      </c>
      <c r="L14" s="8" t="s">
        <v>787</v>
      </c>
    </row>
    <row r="15" spans="2:12">
      <c r="B15" s="64"/>
      <c r="C15" s="7"/>
      <c r="D15" s="5" t="s">
        <v>11</v>
      </c>
      <c r="E15" s="5">
        <v>6</v>
      </c>
      <c r="F15" s="6" t="s">
        <v>788</v>
      </c>
      <c r="H15" s="64"/>
      <c r="I15" s="7"/>
      <c r="J15" s="5" t="s">
        <v>11</v>
      </c>
      <c r="K15" s="5">
        <v>1</v>
      </c>
      <c r="L15" s="6" t="s">
        <v>433</v>
      </c>
    </row>
    <row r="16" spans="2:12">
      <c r="B16" s="64"/>
      <c r="C16" s="7"/>
      <c r="D16" t="s">
        <v>14</v>
      </c>
      <c r="E16">
        <v>1.5</v>
      </c>
      <c r="F16" s="8" t="s">
        <v>789</v>
      </c>
      <c r="H16" s="64"/>
      <c r="I16" s="7"/>
      <c r="J16" t="s">
        <v>14</v>
      </c>
      <c r="K16">
        <v>6</v>
      </c>
      <c r="L16" s="8" t="s">
        <v>790</v>
      </c>
    </row>
    <row r="17" spans="2:12">
      <c r="B17" s="64"/>
      <c r="C17" s="7"/>
      <c r="D17" s="5" t="s">
        <v>16</v>
      </c>
      <c r="E17" s="5">
        <v>5</v>
      </c>
      <c r="F17" s="25" t="s">
        <v>791</v>
      </c>
      <c r="H17" s="64"/>
      <c r="I17" s="7"/>
      <c r="J17" s="5" t="s">
        <v>16</v>
      </c>
      <c r="K17" s="5">
        <v>1</v>
      </c>
      <c r="L17" s="6" t="s">
        <v>792</v>
      </c>
    </row>
    <row r="18" spans="2:12">
      <c r="B18" s="64"/>
      <c r="C18" s="7"/>
      <c r="D18" t="s">
        <v>18</v>
      </c>
      <c r="F18" s="26" t="s">
        <v>793</v>
      </c>
      <c r="H18" s="64"/>
      <c r="I18" s="7"/>
      <c r="J18" t="s">
        <v>18</v>
      </c>
      <c r="L18" s="8"/>
    </row>
    <row r="19" spans="2:12">
      <c r="B19" s="64"/>
      <c r="C19" s="7"/>
      <c r="D19" s="5" t="s">
        <v>19</v>
      </c>
      <c r="E19" s="5"/>
      <c r="F19" s="6" t="s">
        <v>793</v>
      </c>
      <c r="H19" s="64"/>
      <c r="I19" s="7"/>
      <c r="J19" s="5" t="s">
        <v>19</v>
      </c>
      <c r="K19" s="5"/>
      <c r="L19" s="6"/>
    </row>
    <row r="20" spans="2:12">
      <c r="B20" s="64"/>
      <c r="C20" s="9"/>
      <c r="D20" s="10"/>
      <c r="E20" s="10">
        <f>SUM(E13:E19)</f>
        <v>22</v>
      </c>
      <c r="F20" s="11"/>
      <c r="H20" s="64"/>
      <c r="I20" s="9"/>
      <c r="J20" s="10"/>
      <c r="K20" s="10">
        <f>SUM(K13:K19)</f>
        <v>9</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v>3</v>
      </c>
      <c r="F23" s="6" t="s">
        <v>794</v>
      </c>
      <c r="H23" s="64"/>
      <c r="I23" s="4"/>
      <c r="J23" s="5" t="s">
        <v>7</v>
      </c>
      <c r="K23" s="5">
        <v>3</v>
      </c>
      <c r="L23" s="6" t="s">
        <v>795</v>
      </c>
    </row>
    <row r="24" spans="2:12">
      <c r="B24" s="64"/>
      <c r="C24" s="7"/>
      <c r="D24" t="s">
        <v>9</v>
      </c>
      <c r="E24">
        <v>4</v>
      </c>
      <c r="F24" s="8" t="s">
        <v>796</v>
      </c>
      <c r="H24" s="64"/>
      <c r="I24" s="7"/>
      <c r="J24" t="s">
        <v>9</v>
      </c>
      <c r="K24">
        <v>1</v>
      </c>
      <c r="L24" s="8" t="s">
        <v>797</v>
      </c>
    </row>
    <row r="25" spans="2:12">
      <c r="B25" s="64"/>
      <c r="C25" s="7"/>
      <c r="D25" s="5" t="s">
        <v>11</v>
      </c>
      <c r="E25" s="5">
        <v>2</v>
      </c>
      <c r="F25" s="6" t="s">
        <v>798</v>
      </c>
      <c r="H25" s="64"/>
      <c r="I25" s="7"/>
      <c r="J25" s="5" t="s">
        <v>11</v>
      </c>
      <c r="K25" s="5">
        <v>1.5</v>
      </c>
      <c r="L25" s="6" t="s">
        <v>799</v>
      </c>
    </row>
    <row r="26" spans="2:12">
      <c r="B26" s="64"/>
      <c r="C26" s="7"/>
      <c r="D26" t="s">
        <v>14</v>
      </c>
      <c r="E26">
        <v>2</v>
      </c>
      <c r="F26" s="8" t="s">
        <v>800</v>
      </c>
      <c r="H26" s="64"/>
      <c r="I26" s="7"/>
      <c r="J26" t="s">
        <v>14</v>
      </c>
      <c r="K26">
        <v>0.5</v>
      </c>
      <c r="L26" s="8" t="s">
        <v>801</v>
      </c>
    </row>
    <row r="27" spans="2:12">
      <c r="B27" s="64"/>
      <c r="C27" s="7"/>
      <c r="D27" s="5" t="s">
        <v>16</v>
      </c>
      <c r="E27" s="5">
        <v>2</v>
      </c>
      <c r="F27" s="6" t="s">
        <v>802</v>
      </c>
      <c r="H27" s="64"/>
      <c r="I27" s="7"/>
      <c r="J27" s="5" t="s">
        <v>16</v>
      </c>
      <c r="K27" s="5">
        <v>3</v>
      </c>
      <c r="L27" s="6" t="s">
        <v>803</v>
      </c>
    </row>
    <row r="28" spans="2:12">
      <c r="B28" s="64"/>
      <c r="C28" s="7"/>
      <c r="D28" t="s">
        <v>18</v>
      </c>
      <c r="F28" s="8"/>
      <c r="H28" s="64"/>
      <c r="I28" s="7"/>
      <c r="J28" t="s">
        <v>18</v>
      </c>
      <c r="L28" s="8"/>
    </row>
    <row r="29" spans="2:12">
      <c r="B29" s="64"/>
      <c r="C29" s="7"/>
      <c r="D29" s="5" t="s">
        <v>19</v>
      </c>
      <c r="E29" s="5"/>
      <c r="F29" s="6"/>
      <c r="H29" s="64"/>
      <c r="I29" s="7"/>
      <c r="J29" s="5" t="s">
        <v>19</v>
      </c>
      <c r="K29" s="5">
        <v>1</v>
      </c>
      <c r="L29" s="6" t="s">
        <v>804</v>
      </c>
    </row>
    <row r="30" spans="2:12">
      <c r="B30" s="64"/>
      <c r="C30" s="9"/>
      <c r="D30" s="10"/>
      <c r="E30" s="10">
        <f>SUM(E23:E29)</f>
        <v>13</v>
      </c>
      <c r="F30" s="11"/>
      <c r="H30" s="64"/>
      <c r="I30" s="9"/>
      <c r="J30" s="10"/>
      <c r="K30" s="10">
        <f>SUM(K23:K29)</f>
        <v>10</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4.5</v>
      </c>
      <c r="F33" s="6" t="s">
        <v>805</v>
      </c>
      <c r="H33" s="64"/>
      <c r="I33" s="4"/>
      <c r="J33" s="5" t="s">
        <v>7</v>
      </c>
      <c r="K33" s="5"/>
      <c r="L33" s="6"/>
    </row>
    <row r="34" spans="2:12" ht="32.1">
      <c r="B34" s="64"/>
      <c r="C34" s="7"/>
      <c r="D34" t="s">
        <v>9</v>
      </c>
      <c r="E34">
        <v>4</v>
      </c>
      <c r="F34" s="14" t="s">
        <v>806</v>
      </c>
      <c r="H34" s="64"/>
      <c r="I34" s="7"/>
      <c r="J34" t="s">
        <v>9</v>
      </c>
      <c r="K34">
        <v>3.5</v>
      </c>
      <c r="L34" s="8" t="s">
        <v>807</v>
      </c>
    </row>
    <row r="35" spans="2:12" ht="12" customHeight="1">
      <c r="B35" s="64"/>
      <c r="C35" s="7"/>
      <c r="D35" s="5" t="s">
        <v>11</v>
      </c>
      <c r="E35" s="5">
        <v>3</v>
      </c>
      <c r="F35" s="15" t="s">
        <v>808</v>
      </c>
      <c r="H35" s="64"/>
      <c r="I35" s="7"/>
      <c r="J35" s="5" t="s">
        <v>11</v>
      </c>
      <c r="K35" s="5"/>
      <c r="L35" s="6"/>
    </row>
    <row r="36" spans="2:12">
      <c r="B36" s="64"/>
      <c r="C36" s="7"/>
      <c r="D36" t="s">
        <v>14</v>
      </c>
      <c r="E36">
        <v>5.5</v>
      </c>
      <c r="F36" s="16" t="s">
        <v>809</v>
      </c>
      <c r="H36" s="64"/>
      <c r="I36" s="7"/>
      <c r="J36" t="s">
        <v>14</v>
      </c>
      <c r="L36" s="8"/>
    </row>
    <row r="37" spans="2:12">
      <c r="B37" s="64"/>
      <c r="C37" s="7"/>
      <c r="D37" s="5" t="s">
        <v>16</v>
      </c>
      <c r="E37" s="5">
        <v>5</v>
      </c>
      <c r="F37" s="17" t="s">
        <v>810</v>
      </c>
      <c r="H37" s="64"/>
      <c r="I37" s="7"/>
      <c r="J37" s="5" t="s">
        <v>16</v>
      </c>
      <c r="K37" s="5">
        <v>5</v>
      </c>
      <c r="L37" s="6" t="s">
        <v>811</v>
      </c>
    </row>
    <row r="38" spans="2:12">
      <c r="B38" s="64"/>
      <c r="C38" s="7"/>
      <c r="D38" t="s">
        <v>18</v>
      </c>
      <c r="F38" s="8"/>
      <c r="H38" s="64"/>
      <c r="I38" s="7"/>
      <c r="J38" t="s">
        <v>18</v>
      </c>
      <c r="K38">
        <v>4</v>
      </c>
      <c r="L38" s="8" t="s">
        <v>812</v>
      </c>
    </row>
    <row r="39" spans="2:12">
      <c r="B39" s="64"/>
      <c r="C39" s="7"/>
      <c r="D39" s="5" t="s">
        <v>19</v>
      </c>
      <c r="E39" s="5">
        <v>1.5</v>
      </c>
      <c r="F39" s="6" t="s">
        <v>813</v>
      </c>
      <c r="H39" s="64"/>
      <c r="I39" s="7"/>
      <c r="J39" s="5" t="s">
        <v>19</v>
      </c>
      <c r="K39" s="5"/>
      <c r="L39" s="6"/>
    </row>
    <row r="40" spans="2:12">
      <c r="B40" s="64"/>
      <c r="C40" s="9"/>
      <c r="D40" s="10"/>
      <c r="E40" s="10">
        <f>SUM(E33:E39)</f>
        <v>23.5</v>
      </c>
      <c r="F40" s="11"/>
      <c r="H40" s="64"/>
      <c r="I40" s="9"/>
      <c r="J40" s="10"/>
      <c r="K40" s="10">
        <f>SUM(K33:K39)</f>
        <v>12.5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4</v>
      </c>
      <c r="F43" s="6" t="s">
        <v>814</v>
      </c>
      <c r="H43" s="64"/>
      <c r="I43" s="4"/>
      <c r="J43" s="5" t="s">
        <v>7</v>
      </c>
      <c r="K43" s="5"/>
      <c r="L43" s="6"/>
    </row>
    <row r="44" spans="2:12" ht="32.1">
      <c r="B44" s="64"/>
      <c r="C44" s="7"/>
      <c r="D44" t="s">
        <v>9</v>
      </c>
      <c r="E44">
        <v>5</v>
      </c>
      <c r="F44" s="19" t="s">
        <v>815</v>
      </c>
      <c r="H44" s="64"/>
      <c r="I44" s="7"/>
      <c r="J44" t="s">
        <v>9</v>
      </c>
      <c r="K44">
        <v>4</v>
      </c>
      <c r="L44" s="8" t="s">
        <v>816</v>
      </c>
    </row>
    <row r="45" spans="2:12">
      <c r="B45" s="64"/>
      <c r="C45" s="7"/>
      <c r="D45" s="5" t="s">
        <v>11</v>
      </c>
      <c r="E45" s="5">
        <v>3</v>
      </c>
      <c r="F45" s="6" t="s">
        <v>817</v>
      </c>
      <c r="H45" s="64"/>
      <c r="I45" s="7"/>
      <c r="J45" s="5" t="s">
        <v>11</v>
      </c>
      <c r="K45" s="5">
        <v>3</v>
      </c>
      <c r="L45" s="6" t="s">
        <v>818</v>
      </c>
    </row>
    <row r="46" spans="2:12" ht="15.95">
      <c r="B46" s="64"/>
      <c r="C46" s="7"/>
      <c r="D46" t="s">
        <v>14</v>
      </c>
      <c r="E46">
        <v>2</v>
      </c>
      <c r="F46" s="19" t="s">
        <v>819</v>
      </c>
      <c r="H46" s="64"/>
      <c r="I46" s="7"/>
      <c r="J46" t="s">
        <v>14</v>
      </c>
      <c r="K46">
        <v>15</v>
      </c>
      <c r="L46" s="8" t="s">
        <v>820</v>
      </c>
    </row>
    <row r="47" spans="2:12">
      <c r="B47" s="64"/>
      <c r="C47" s="7"/>
      <c r="D47" s="5" t="s">
        <v>16</v>
      </c>
      <c r="E47" s="5">
        <v>3</v>
      </c>
      <c r="F47" s="6" t="s">
        <v>821</v>
      </c>
      <c r="H47" s="64"/>
      <c r="I47" s="7"/>
      <c r="J47" s="5" t="s">
        <v>16</v>
      </c>
      <c r="K47" s="5"/>
      <c r="L47" s="6"/>
    </row>
    <row r="48" spans="2:12">
      <c r="B48" s="64"/>
      <c r="C48" s="7"/>
      <c r="D48" t="s">
        <v>18</v>
      </c>
      <c r="E48">
        <v>3</v>
      </c>
      <c r="F48" s="8" t="s">
        <v>822</v>
      </c>
      <c r="H48" s="64"/>
      <c r="I48" s="7"/>
      <c r="J48" t="s">
        <v>18</v>
      </c>
      <c r="L48" s="8"/>
    </row>
    <row r="49" spans="2:12" ht="32.1">
      <c r="B49" s="64"/>
      <c r="C49" s="7"/>
      <c r="D49" s="5" t="s">
        <v>19</v>
      </c>
      <c r="E49" s="5">
        <v>1</v>
      </c>
      <c r="F49" s="20" t="s">
        <v>823</v>
      </c>
      <c r="H49" s="64"/>
      <c r="I49" s="7"/>
      <c r="J49" s="5" t="s">
        <v>19</v>
      </c>
      <c r="K49" s="5"/>
      <c r="L49" s="6"/>
    </row>
    <row r="50" spans="2:12">
      <c r="B50" s="64"/>
      <c r="C50" s="9"/>
      <c r="D50" s="10"/>
      <c r="E50" s="10">
        <f>SUM(E43:E49)</f>
        <v>21</v>
      </c>
      <c r="F50" s="11"/>
      <c r="H50" s="64"/>
      <c r="I50" s="9"/>
      <c r="J50" s="10"/>
      <c r="K50" s="10">
        <f>SUM(K43:K49)</f>
        <v>22</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6828A-C913-4E3E-B8C0-2AA1ED0E0EF5}">
  <dimension ref="B2:L50"/>
  <sheetViews>
    <sheetView topLeftCell="F1" workbookViewId="0">
      <selection activeCell="G40" sqref="G40"/>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7</v>
      </c>
      <c r="F3" s="6" t="s">
        <v>824</v>
      </c>
      <c r="H3" s="64"/>
      <c r="I3" s="4"/>
      <c r="J3" s="5" t="s">
        <v>7</v>
      </c>
      <c r="K3" s="5"/>
      <c r="L3" s="6"/>
    </row>
    <row r="4" spans="2:12">
      <c r="B4" s="64"/>
      <c r="C4" s="7"/>
      <c r="D4" t="s">
        <v>9</v>
      </c>
      <c r="E4">
        <v>9</v>
      </c>
      <c r="F4" s="8" t="s">
        <v>825</v>
      </c>
      <c r="H4" s="64"/>
      <c r="I4" s="7"/>
      <c r="J4" t="s">
        <v>9</v>
      </c>
      <c r="L4" s="8"/>
    </row>
    <row r="5" spans="2:12">
      <c r="B5" s="64"/>
      <c r="C5" s="7"/>
      <c r="D5" s="5" t="s">
        <v>11</v>
      </c>
      <c r="E5" s="5">
        <v>10</v>
      </c>
      <c r="F5" s="6" t="s">
        <v>826</v>
      </c>
      <c r="H5" s="64"/>
      <c r="I5" s="7"/>
      <c r="J5" s="5" t="s">
        <v>11</v>
      </c>
      <c r="K5" s="5"/>
      <c r="L5" s="6"/>
    </row>
    <row r="6" spans="2:12">
      <c r="B6" s="64"/>
      <c r="C6" s="7"/>
      <c r="D6" t="s">
        <v>14</v>
      </c>
      <c r="E6">
        <v>9</v>
      </c>
      <c r="F6" s="8" t="s">
        <v>827</v>
      </c>
      <c r="H6" s="64"/>
      <c r="I6" s="7"/>
      <c r="J6" t="s">
        <v>14</v>
      </c>
      <c r="L6" s="8"/>
    </row>
    <row r="7" spans="2:12">
      <c r="B7" s="64"/>
      <c r="C7" s="7"/>
      <c r="D7" s="5" t="s">
        <v>16</v>
      </c>
      <c r="E7" s="5">
        <v>5</v>
      </c>
      <c r="F7" s="6" t="s">
        <v>828</v>
      </c>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40</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t="s">
        <v>793</v>
      </c>
      <c r="H13" s="64"/>
      <c r="I13" s="4"/>
      <c r="J13" s="5" t="s">
        <v>7</v>
      </c>
      <c r="K13" s="5">
        <v>2</v>
      </c>
      <c r="L13" s="8" t="s">
        <v>829</v>
      </c>
    </row>
    <row r="14" spans="2:12">
      <c r="B14" s="64"/>
      <c r="C14" s="7"/>
      <c r="D14" t="s">
        <v>9</v>
      </c>
      <c r="E14">
        <v>5.5</v>
      </c>
      <c r="F14" s="8" t="s">
        <v>830</v>
      </c>
      <c r="G14" t="s">
        <v>26</v>
      </c>
      <c r="H14" s="64"/>
      <c r="I14" s="7"/>
      <c r="J14" t="s">
        <v>9</v>
      </c>
      <c r="K14">
        <v>6</v>
      </c>
      <c r="L14" t="s">
        <v>831</v>
      </c>
    </row>
    <row r="15" spans="2:12">
      <c r="B15" s="64"/>
      <c r="C15" s="7"/>
      <c r="D15" s="5" t="s">
        <v>11</v>
      </c>
      <c r="E15" s="5">
        <v>1</v>
      </c>
      <c r="F15" s="6" t="s">
        <v>832</v>
      </c>
      <c r="H15" s="64"/>
      <c r="I15" s="7"/>
      <c r="J15" s="5" t="s">
        <v>11</v>
      </c>
      <c r="K15" s="5">
        <v>2</v>
      </c>
      <c r="L15" s="6" t="s">
        <v>833</v>
      </c>
    </row>
    <row r="16" spans="2:12">
      <c r="B16" s="64"/>
      <c r="C16" s="7"/>
      <c r="D16" t="s">
        <v>14</v>
      </c>
      <c r="E16">
        <v>6</v>
      </c>
      <c r="F16" s="8" t="s">
        <v>834</v>
      </c>
      <c r="H16" s="64"/>
      <c r="I16" s="7"/>
      <c r="J16" t="s">
        <v>14</v>
      </c>
      <c r="L16" s="8"/>
    </row>
    <row r="17" spans="2:12">
      <c r="B17" s="64"/>
      <c r="C17" s="7"/>
      <c r="D17" s="5" t="s">
        <v>16</v>
      </c>
      <c r="E17" s="5">
        <v>1.5</v>
      </c>
      <c r="F17" s="25" t="s">
        <v>835</v>
      </c>
      <c r="H17" s="64"/>
      <c r="I17" s="7"/>
      <c r="J17" s="5" t="s">
        <v>16</v>
      </c>
      <c r="K17" s="5">
        <v>1</v>
      </c>
      <c r="L17" s="6" t="s">
        <v>196</v>
      </c>
    </row>
    <row r="18" spans="2:12">
      <c r="B18" s="64"/>
      <c r="C18" s="7"/>
      <c r="D18" t="s">
        <v>18</v>
      </c>
      <c r="E18">
        <v>0.5</v>
      </c>
      <c r="F18" s="26" t="s">
        <v>836</v>
      </c>
      <c r="H18" s="64"/>
      <c r="I18" s="7"/>
      <c r="J18" t="s">
        <v>18</v>
      </c>
      <c r="L18" s="8"/>
    </row>
    <row r="19" spans="2:12">
      <c r="B19" s="64"/>
      <c r="C19" s="7"/>
      <c r="D19" s="5" t="s">
        <v>19</v>
      </c>
      <c r="E19" s="5"/>
      <c r="F19" s="6"/>
      <c r="H19" s="64"/>
      <c r="I19" s="7"/>
      <c r="J19" s="5" t="s">
        <v>19</v>
      </c>
      <c r="K19" s="5"/>
      <c r="L19" s="6"/>
    </row>
    <row r="20" spans="2:12">
      <c r="B20" s="64"/>
      <c r="C20" s="9"/>
      <c r="D20" s="10"/>
      <c r="E20" s="10">
        <f>SUM(E13:E19)</f>
        <v>14.5</v>
      </c>
      <c r="F20" s="11"/>
      <c r="H20" s="64"/>
      <c r="I20" s="9"/>
      <c r="J20" s="10"/>
      <c r="K20" s="10">
        <f>SUM(K13:K19)</f>
        <v>11</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v>5</v>
      </c>
      <c r="F23" s="6" t="s">
        <v>837</v>
      </c>
      <c r="H23" s="64"/>
      <c r="I23" s="4"/>
      <c r="J23" s="5" t="s">
        <v>7</v>
      </c>
      <c r="K23" s="5">
        <v>4</v>
      </c>
      <c r="L23" s="6" t="s">
        <v>838</v>
      </c>
    </row>
    <row r="24" spans="2:12">
      <c r="B24" s="64"/>
      <c r="C24" s="7"/>
      <c r="D24" t="s">
        <v>9</v>
      </c>
      <c r="E24">
        <v>5</v>
      </c>
      <c r="F24" s="8" t="s">
        <v>839</v>
      </c>
      <c r="H24" s="64"/>
      <c r="I24" s="7"/>
      <c r="J24" t="s">
        <v>9</v>
      </c>
      <c r="L24" s="8"/>
    </row>
    <row r="25" spans="2:12">
      <c r="B25" s="64"/>
      <c r="C25" s="7"/>
      <c r="D25" s="5" t="s">
        <v>11</v>
      </c>
      <c r="E25" s="5"/>
      <c r="F25" s="6"/>
      <c r="H25" s="64"/>
      <c r="I25" s="7"/>
      <c r="J25" s="5" t="s">
        <v>11</v>
      </c>
      <c r="K25" s="5">
        <v>3</v>
      </c>
      <c r="L25" s="6" t="s">
        <v>840</v>
      </c>
    </row>
    <row r="26" spans="2:12">
      <c r="B26" s="64"/>
      <c r="C26" s="7"/>
      <c r="D26" t="s">
        <v>14</v>
      </c>
      <c r="F26" s="8"/>
      <c r="H26" s="64"/>
      <c r="I26" s="7"/>
      <c r="J26" t="s">
        <v>14</v>
      </c>
      <c r="L26" s="8"/>
    </row>
    <row r="27" spans="2:12">
      <c r="B27" s="64"/>
      <c r="C27" s="7"/>
      <c r="D27" s="5" t="s">
        <v>16</v>
      </c>
      <c r="E27" s="5"/>
      <c r="F27" s="6"/>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v>1.5</v>
      </c>
      <c r="L29" s="6" t="s">
        <v>841</v>
      </c>
    </row>
    <row r="30" spans="2:12">
      <c r="B30" s="64"/>
      <c r="C30" s="9"/>
      <c r="D30" s="10"/>
      <c r="E30" s="10">
        <f>SUM(E23:E29)</f>
        <v>10</v>
      </c>
      <c r="F30" s="11"/>
      <c r="H30" s="64"/>
      <c r="I30" s="9"/>
      <c r="J30" s="10"/>
      <c r="K30" s="10">
        <f>SUM(K23:K29)</f>
        <v>8.5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3</v>
      </c>
      <c r="F33" s="6" t="s">
        <v>842</v>
      </c>
      <c r="H33" s="64"/>
      <c r="I33" s="4"/>
      <c r="J33" s="5" t="s">
        <v>7</v>
      </c>
      <c r="K33" s="5">
        <v>5</v>
      </c>
      <c r="L33" s="6" t="s">
        <v>843</v>
      </c>
    </row>
    <row r="34" spans="2:12" ht="15.95">
      <c r="B34" s="64"/>
      <c r="C34" s="7"/>
      <c r="D34" t="s">
        <v>9</v>
      </c>
      <c r="E34">
        <v>5</v>
      </c>
      <c r="F34" s="14" t="s">
        <v>844</v>
      </c>
      <c r="H34" s="64"/>
      <c r="I34" s="7"/>
      <c r="J34" t="s">
        <v>9</v>
      </c>
      <c r="K34">
        <v>2</v>
      </c>
      <c r="L34" s="8" t="s">
        <v>845</v>
      </c>
    </row>
    <row r="35" spans="2:12" ht="12" customHeight="1">
      <c r="B35" s="64"/>
      <c r="C35" s="7"/>
      <c r="D35" s="5" t="s">
        <v>11</v>
      </c>
      <c r="E35" s="5">
        <v>3</v>
      </c>
      <c r="F35" s="15" t="s">
        <v>846</v>
      </c>
      <c r="H35" s="64"/>
      <c r="I35" s="7"/>
      <c r="J35" s="5" t="s">
        <v>11</v>
      </c>
      <c r="K35" s="5"/>
      <c r="L35" s="6"/>
    </row>
    <row r="36" spans="2:12">
      <c r="B36" s="64"/>
      <c r="C36" s="7"/>
      <c r="D36" t="s">
        <v>14</v>
      </c>
      <c r="E36">
        <v>2</v>
      </c>
      <c r="F36" s="16" t="s">
        <v>847</v>
      </c>
      <c r="H36" s="64"/>
      <c r="I36" s="7"/>
      <c r="J36" t="s">
        <v>14</v>
      </c>
      <c r="L36" s="8"/>
    </row>
    <row r="37" spans="2:12">
      <c r="B37" s="64"/>
      <c r="C37" s="7"/>
      <c r="D37" s="5" t="s">
        <v>16</v>
      </c>
      <c r="E37" s="5">
        <v>5</v>
      </c>
      <c r="F37" s="17" t="s">
        <v>848</v>
      </c>
      <c r="H37" s="64"/>
      <c r="I37" s="7"/>
      <c r="J37" s="5" t="s">
        <v>16</v>
      </c>
      <c r="K37" s="5"/>
      <c r="L37" s="6"/>
    </row>
    <row r="38" spans="2:12">
      <c r="B38" s="64"/>
      <c r="C38" s="7"/>
      <c r="D38" t="s">
        <v>18</v>
      </c>
      <c r="F38" s="8"/>
      <c r="H38" s="64"/>
      <c r="I38" s="7"/>
      <c r="J38" t="s">
        <v>18</v>
      </c>
      <c r="L38" s="8"/>
    </row>
    <row r="39" spans="2:12">
      <c r="B39" s="64"/>
      <c r="C39" s="7"/>
      <c r="D39" s="5" t="s">
        <v>19</v>
      </c>
      <c r="E39" s="5">
        <v>3</v>
      </c>
      <c r="F39" s="6" t="s">
        <v>849</v>
      </c>
      <c r="H39" s="64"/>
      <c r="I39" s="7"/>
      <c r="J39" s="5" t="s">
        <v>19</v>
      </c>
      <c r="K39" s="5"/>
      <c r="L39" s="6"/>
    </row>
    <row r="40" spans="2:12">
      <c r="B40" s="64"/>
      <c r="C40" s="9"/>
      <c r="D40" s="10"/>
      <c r="E40" s="10">
        <f>SUM(E33:E39)</f>
        <v>21</v>
      </c>
      <c r="F40" s="11"/>
      <c r="H40" s="64"/>
      <c r="I40" s="9"/>
      <c r="J40" s="10"/>
      <c r="K40" s="10">
        <f>SUM(K33:K39)</f>
        <v>7</v>
      </c>
      <c r="L40" s="11"/>
    </row>
    <row r="42" spans="2:12">
      <c r="B42" s="64" t="s">
        <v>40</v>
      </c>
      <c r="C42" s="1" t="s">
        <v>41</v>
      </c>
      <c r="D42" s="2" t="s">
        <v>2</v>
      </c>
      <c r="E42" s="2" t="s">
        <v>3</v>
      </c>
      <c r="F42" s="3" t="s">
        <v>4</v>
      </c>
      <c r="H42" s="64" t="s">
        <v>42</v>
      </c>
      <c r="I42" s="1" t="s">
        <v>43</v>
      </c>
      <c r="J42" s="2" t="s">
        <v>2</v>
      </c>
      <c r="K42" s="2" t="s">
        <v>3</v>
      </c>
      <c r="L42" s="3" t="s">
        <v>4</v>
      </c>
    </row>
    <row r="43" spans="2:12" ht="32.1">
      <c r="B43" s="64"/>
      <c r="C43" s="4"/>
      <c r="D43" s="5" t="s">
        <v>7</v>
      </c>
      <c r="E43" s="5">
        <v>4</v>
      </c>
      <c r="F43" s="20" t="s">
        <v>850</v>
      </c>
      <c r="H43" s="64"/>
      <c r="I43" s="4"/>
      <c r="J43" s="5" t="s">
        <v>7</v>
      </c>
      <c r="K43" s="5">
        <v>1.5</v>
      </c>
      <c r="L43" s="6" t="s">
        <v>851</v>
      </c>
    </row>
    <row r="44" spans="2:12" ht="15.95">
      <c r="B44" s="64"/>
      <c r="C44" s="7"/>
      <c r="D44" t="s">
        <v>9</v>
      </c>
      <c r="E44">
        <v>5</v>
      </c>
      <c r="F44" s="19" t="s">
        <v>852</v>
      </c>
      <c r="H44" s="64"/>
      <c r="I44" s="7"/>
      <c r="J44" t="s">
        <v>9</v>
      </c>
      <c r="K44">
        <v>1.5</v>
      </c>
      <c r="L44" s="8" t="s">
        <v>853</v>
      </c>
    </row>
    <row r="45" spans="2:12">
      <c r="B45" s="64"/>
      <c r="C45" s="7"/>
      <c r="D45" s="5" t="s">
        <v>11</v>
      </c>
      <c r="E45" s="5"/>
      <c r="F45" s="6" t="s">
        <v>854</v>
      </c>
      <c r="H45" s="64"/>
      <c r="I45" s="7"/>
      <c r="J45" s="5" t="s">
        <v>11</v>
      </c>
      <c r="K45" s="5">
        <v>0.5</v>
      </c>
      <c r="L45" s="6" t="s">
        <v>855</v>
      </c>
    </row>
    <row r="46" spans="2:12">
      <c r="B46" s="64"/>
      <c r="C46" s="7"/>
      <c r="D46" t="s">
        <v>14</v>
      </c>
      <c r="E46">
        <v>4</v>
      </c>
      <c r="F46" s="8" t="s">
        <v>856</v>
      </c>
      <c r="H46" s="64"/>
      <c r="I46" s="7"/>
      <c r="J46" t="s">
        <v>14</v>
      </c>
      <c r="K46">
        <v>1</v>
      </c>
      <c r="L46" s="8" t="s">
        <v>857</v>
      </c>
    </row>
    <row r="47" spans="2:12">
      <c r="B47" s="64"/>
      <c r="C47" s="7"/>
      <c r="D47" s="5" t="s">
        <v>16</v>
      </c>
      <c r="E47" s="5">
        <v>4</v>
      </c>
      <c r="F47" s="6" t="s">
        <v>858</v>
      </c>
      <c r="H47" s="64"/>
      <c r="I47" s="7"/>
      <c r="J47" s="5" t="s">
        <v>16</v>
      </c>
      <c r="K47" s="5">
        <v>0.5</v>
      </c>
      <c r="L47" s="6" t="s">
        <v>859</v>
      </c>
    </row>
    <row r="48" spans="2:12">
      <c r="B48" s="64"/>
      <c r="C48" s="7"/>
      <c r="D48" t="s">
        <v>18</v>
      </c>
      <c r="F48" s="8"/>
      <c r="H48" s="64"/>
      <c r="I48" s="7"/>
      <c r="J48" t="s">
        <v>18</v>
      </c>
      <c r="L48" s="8"/>
    </row>
    <row r="49" spans="2:12">
      <c r="B49" s="64"/>
      <c r="C49" s="7"/>
      <c r="D49" s="5" t="s">
        <v>19</v>
      </c>
      <c r="E49" s="5">
        <v>3</v>
      </c>
      <c r="F49" s="6" t="s">
        <v>860</v>
      </c>
      <c r="H49" s="64"/>
      <c r="I49" s="7"/>
      <c r="J49" s="5" t="s">
        <v>19</v>
      </c>
      <c r="K49" s="5"/>
      <c r="L49" s="6"/>
    </row>
    <row r="50" spans="2:12">
      <c r="B50" s="64"/>
      <c r="C50" s="9"/>
      <c r="D50" s="10"/>
      <c r="E50" s="10">
        <f>SUM(E43:E49)</f>
        <v>20</v>
      </c>
      <c r="F50" s="11"/>
      <c r="H50" s="64"/>
      <c r="I50" s="9"/>
      <c r="J50" s="10"/>
      <c r="K50" s="10">
        <f>SUM(K43:K49)</f>
        <v>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925BA-18B9-47F2-80E2-31482F8DA582}">
  <dimension ref="B2:L50"/>
  <sheetViews>
    <sheetView topLeftCell="F1" workbookViewId="0">
      <selection activeCell="L27" sqref="L27"/>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c r="F3" s="6"/>
      <c r="H3" s="64"/>
      <c r="I3" s="4"/>
      <c r="J3" s="5" t="s">
        <v>7</v>
      </c>
      <c r="K3" s="5"/>
      <c r="L3" s="6"/>
    </row>
    <row r="4" spans="2:12">
      <c r="B4" s="64"/>
      <c r="C4" s="7"/>
      <c r="D4" t="s">
        <v>9</v>
      </c>
      <c r="E4">
        <v>8</v>
      </c>
      <c r="F4" s="8" t="s">
        <v>861</v>
      </c>
      <c r="H4" s="64"/>
      <c r="I4" s="7"/>
      <c r="J4" t="s">
        <v>9</v>
      </c>
      <c r="L4" s="8"/>
    </row>
    <row r="5" spans="2:12">
      <c r="B5" s="64"/>
      <c r="C5" s="7"/>
      <c r="D5" s="5" t="s">
        <v>11</v>
      </c>
      <c r="E5" s="5">
        <v>8</v>
      </c>
      <c r="F5" s="6" t="s">
        <v>862</v>
      </c>
      <c r="H5" s="64"/>
      <c r="I5" s="7"/>
      <c r="J5" s="5" t="s">
        <v>11</v>
      </c>
      <c r="K5" s="5"/>
      <c r="L5" s="6"/>
    </row>
    <row r="6" spans="2:12">
      <c r="B6" s="64"/>
      <c r="C6" s="7"/>
      <c r="D6" t="s">
        <v>14</v>
      </c>
      <c r="E6">
        <v>9</v>
      </c>
      <c r="F6" t="s">
        <v>863</v>
      </c>
      <c r="H6" s="64"/>
      <c r="I6" s="7"/>
      <c r="J6" t="s">
        <v>14</v>
      </c>
      <c r="L6" s="8"/>
    </row>
    <row r="7" spans="2:12">
      <c r="B7" s="64"/>
      <c r="C7" s="7"/>
      <c r="D7" s="5" t="s">
        <v>16</v>
      </c>
      <c r="E7" s="5">
        <v>8</v>
      </c>
      <c r="F7" s="6" t="s">
        <v>864</v>
      </c>
      <c r="H7" s="64"/>
      <c r="I7" s="7"/>
      <c r="J7" s="5" t="s">
        <v>16</v>
      </c>
      <c r="K7" s="5"/>
      <c r="L7" s="6"/>
    </row>
    <row r="8" spans="2:12">
      <c r="B8" s="64"/>
      <c r="C8" s="7"/>
      <c r="D8" t="s">
        <v>18</v>
      </c>
      <c r="F8" s="8"/>
      <c r="H8" s="64"/>
      <c r="I8" s="7"/>
      <c r="J8" t="s">
        <v>18</v>
      </c>
      <c r="L8" s="8"/>
    </row>
    <row r="9" spans="2:12">
      <c r="B9" s="64"/>
      <c r="C9" s="7"/>
      <c r="D9" s="5" t="s">
        <v>19</v>
      </c>
      <c r="E9" s="5">
        <v>8</v>
      </c>
      <c r="F9" s="6" t="s">
        <v>684</v>
      </c>
      <c r="H9" s="64"/>
      <c r="I9" s="7"/>
      <c r="J9" s="5" t="s">
        <v>19</v>
      </c>
      <c r="K9" s="5"/>
      <c r="L9" s="6"/>
    </row>
    <row r="10" spans="2:12">
      <c r="B10" s="64"/>
      <c r="C10" s="9"/>
      <c r="D10" s="10"/>
      <c r="E10" s="10">
        <f>SUM(E4:E9)</f>
        <v>41</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t="s">
        <v>865</v>
      </c>
      <c r="H13" s="64"/>
      <c r="I13" s="4"/>
      <c r="J13" s="5" t="s">
        <v>7</v>
      </c>
      <c r="K13" s="5">
        <v>1</v>
      </c>
      <c r="L13" s="6" t="s">
        <v>74</v>
      </c>
    </row>
    <row r="14" spans="2:12">
      <c r="B14" s="64"/>
      <c r="C14" s="7"/>
      <c r="D14" t="s">
        <v>9</v>
      </c>
      <c r="E14">
        <v>1</v>
      </c>
      <c r="F14" s="8" t="s">
        <v>866</v>
      </c>
      <c r="G14" t="s">
        <v>26</v>
      </c>
      <c r="H14" s="64"/>
      <c r="I14" s="7"/>
      <c r="J14" t="s">
        <v>9</v>
      </c>
      <c r="K14">
        <v>1.5</v>
      </c>
      <c r="L14" s="8" t="s">
        <v>191</v>
      </c>
    </row>
    <row r="15" spans="2:12">
      <c r="B15" s="64"/>
      <c r="C15" s="7"/>
      <c r="D15" s="5" t="s">
        <v>11</v>
      </c>
      <c r="E15" s="5"/>
      <c r="F15" s="6" t="s">
        <v>865</v>
      </c>
      <c r="H15" s="64"/>
      <c r="I15" s="7"/>
      <c r="J15" s="5" t="s">
        <v>11</v>
      </c>
      <c r="K15">
        <v>2.5</v>
      </c>
      <c r="L15" s="6" t="s">
        <v>867</v>
      </c>
    </row>
    <row r="16" spans="2:12">
      <c r="B16" s="64"/>
      <c r="C16" s="7"/>
      <c r="D16" t="s">
        <v>14</v>
      </c>
      <c r="F16" s="8" t="s">
        <v>868</v>
      </c>
      <c r="H16" s="64"/>
      <c r="I16" s="7"/>
      <c r="J16" t="s">
        <v>14</v>
      </c>
      <c r="L16" s="8"/>
    </row>
    <row r="17" spans="2:12">
      <c r="B17" s="64"/>
      <c r="C17" s="7"/>
      <c r="D17" s="5" t="s">
        <v>16</v>
      </c>
      <c r="E17" s="5"/>
      <c r="F17" s="25" t="s">
        <v>865</v>
      </c>
      <c r="H17" s="64"/>
      <c r="I17" s="7"/>
      <c r="J17" s="5" t="s">
        <v>16</v>
      </c>
      <c r="K17" s="5">
        <v>1</v>
      </c>
      <c r="L17" s="6" t="s">
        <v>869</v>
      </c>
    </row>
    <row r="18" spans="2:12">
      <c r="B18" s="64"/>
      <c r="C18" s="7"/>
      <c r="D18" t="s">
        <v>18</v>
      </c>
      <c r="F18" s="26" t="s">
        <v>865</v>
      </c>
      <c r="H18" s="64"/>
      <c r="I18" s="7"/>
      <c r="J18" t="s">
        <v>18</v>
      </c>
      <c r="L18" s="8"/>
    </row>
    <row r="19" spans="2:12">
      <c r="B19" s="64"/>
      <c r="C19" s="7"/>
      <c r="D19" s="5" t="s">
        <v>19</v>
      </c>
      <c r="E19" s="5"/>
      <c r="F19" s="6" t="s">
        <v>865</v>
      </c>
      <c r="H19" s="64"/>
      <c r="I19" s="7"/>
      <c r="J19" s="5" t="s">
        <v>19</v>
      </c>
      <c r="K19" s="5"/>
      <c r="L19" s="6"/>
    </row>
    <row r="20" spans="2:12">
      <c r="B20" s="64"/>
      <c r="C20" s="9"/>
      <c r="D20" s="10"/>
      <c r="E20" s="10">
        <f>SUM(E13:E19)</f>
        <v>1</v>
      </c>
      <c r="F20" s="11"/>
      <c r="H20" s="64"/>
      <c r="I20" s="9"/>
      <c r="J20" s="10"/>
      <c r="K20" s="10">
        <f>SUM(K13:K19)</f>
        <v>6</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v>1</v>
      </c>
      <c r="L23" s="6" t="s">
        <v>870</v>
      </c>
    </row>
    <row r="24" spans="2:12">
      <c r="B24" s="64"/>
      <c r="C24" s="7"/>
      <c r="D24" t="s">
        <v>9</v>
      </c>
      <c r="F24" s="8"/>
      <c r="H24" s="64"/>
      <c r="I24" s="7"/>
      <c r="J24" t="s">
        <v>9</v>
      </c>
      <c r="K24">
        <v>1</v>
      </c>
      <c r="L24" s="8" t="s">
        <v>871</v>
      </c>
    </row>
    <row r="25" spans="2:12">
      <c r="B25" s="64"/>
      <c r="C25" s="7"/>
      <c r="D25" s="5" t="s">
        <v>11</v>
      </c>
      <c r="E25" s="5"/>
      <c r="F25" s="6"/>
      <c r="H25" s="64"/>
      <c r="I25" s="7"/>
      <c r="J25" s="5" t="s">
        <v>11</v>
      </c>
      <c r="K25" s="5">
        <v>1</v>
      </c>
      <c r="L25" s="6" t="s">
        <v>872</v>
      </c>
    </row>
    <row r="26" spans="2:12">
      <c r="B26" s="64"/>
      <c r="C26" s="7"/>
      <c r="D26" t="s">
        <v>14</v>
      </c>
      <c r="F26" s="8"/>
      <c r="H26" s="64"/>
      <c r="I26" s="7"/>
      <c r="J26" t="s">
        <v>14</v>
      </c>
      <c r="K26">
        <v>1</v>
      </c>
      <c r="L26" s="8" t="s">
        <v>873</v>
      </c>
    </row>
    <row r="27" spans="2:12">
      <c r="B27" s="64"/>
      <c r="C27" s="7"/>
      <c r="D27" s="5" t="s">
        <v>16</v>
      </c>
      <c r="E27" s="5"/>
      <c r="F27" s="6"/>
      <c r="H27" s="64"/>
      <c r="I27" s="7"/>
      <c r="J27" s="5" t="s">
        <v>16</v>
      </c>
      <c r="K27" s="5"/>
      <c r="L27" s="6" t="s">
        <v>868</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4</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0</v>
      </c>
      <c r="F33" s="6" t="s">
        <v>874</v>
      </c>
      <c r="H33" s="64"/>
      <c r="I33" s="4"/>
      <c r="J33" s="5" t="s">
        <v>7</v>
      </c>
      <c r="K33" s="5"/>
      <c r="L33" s="6"/>
    </row>
    <row r="34" spans="2:12" ht="15.95">
      <c r="B34" s="64"/>
      <c r="C34" s="7"/>
      <c r="D34" t="s">
        <v>9</v>
      </c>
      <c r="E34">
        <v>2</v>
      </c>
      <c r="F34" s="14" t="s">
        <v>875</v>
      </c>
      <c r="H34" s="64"/>
      <c r="I34" s="7"/>
      <c r="J34" t="s">
        <v>9</v>
      </c>
      <c r="L34" s="8"/>
    </row>
    <row r="35" spans="2:12" ht="12" customHeight="1">
      <c r="B35" s="64"/>
      <c r="C35" s="7"/>
      <c r="D35" s="5" t="s">
        <v>11</v>
      </c>
      <c r="E35" s="5">
        <v>4</v>
      </c>
      <c r="F35" s="15" t="s">
        <v>876</v>
      </c>
      <c r="H35" s="64"/>
      <c r="I35" s="7"/>
      <c r="J35" s="5" t="s">
        <v>11</v>
      </c>
      <c r="K35" s="5"/>
      <c r="L35" s="6"/>
    </row>
    <row r="36" spans="2:12">
      <c r="B36" s="64"/>
      <c r="C36" s="7"/>
      <c r="D36" t="s">
        <v>14</v>
      </c>
      <c r="F36" s="16"/>
      <c r="H36" s="64"/>
      <c r="I36" s="7"/>
      <c r="J36" t="s">
        <v>14</v>
      </c>
      <c r="L36" s="8"/>
    </row>
    <row r="37" spans="2:12">
      <c r="B37" s="64"/>
      <c r="C37" s="7"/>
      <c r="D37" s="5" t="s">
        <v>16</v>
      </c>
      <c r="E37" s="5">
        <v>1</v>
      </c>
      <c r="F37" s="17" t="s">
        <v>877</v>
      </c>
      <c r="H37" s="64"/>
      <c r="I37" s="7"/>
      <c r="J37" s="5" t="s">
        <v>16</v>
      </c>
      <c r="K37" s="5"/>
      <c r="L37" s="6"/>
    </row>
    <row r="38" spans="2:12">
      <c r="B38" s="64"/>
      <c r="C38" s="7"/>
      <c r="D38" t="s">
        <v>18</v>
      </c>
      <c r="F38" s="8"/>
      <c r="H38" s="64"/>
      <c r="I38" s="7"/>
      <c r="J38" t="s">
        <v>18</v>
      </c>
      <c r="L38" s="8"/>
    </row>
    <row r="39" spans="2:12">
      <c r="B39" s="64"/>
      <c r="C39" s="7"/>
      <c r="D39" s="5" t="s">
        <v>19</v>
      </c>
      <c r="E39" s="5">
        <v>13</v>
      </c>
      <c r="F39" s="6" t="s">
        <v>878</v>
      </c>
      <c r="H39" s="64"/>
      <c r="I39" s="7"/>
      <c r="J39" s="5" t="s">
        <v>19</v>
      </c>
      <c r="K39" s="5"/>
      <c r="L39" s="6"/>
    </row>
    <row r="40" spans="2:12">
      <c r="B40" s="64"/>
      <c r="C40" s="9"/>
      <c r="D40" s="10"/>
      <c r="E40" s="10">
        <f>SUM(E33:E39)</f>
        <v>20</v>
      </c>
      <c r="F40" s="11"/>
      <c r="H40" s="64"/>
      <c r="I40" s="9"/>
      <c r="J40" s="10"/>
      <c r="K40" s="10">
        <f>SUM(K33:K39)</f>
        <v>0</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2</v>
      </c>
      <c r="F43" s="6" t="s">
        <v>879</v>
      </c>
      <c r="H43" s="64"/>
      <c r="I43" s="4"/>
      <c r="J43" s="5" t="s">
        <v>7</v>
      </c>
      <c r="K43" s="5"/>
      <c r="L43" s="6"/>
    </row>
    <row r="44" spans="2:12">
      <c r="B44" s="64"/>
      <c r="C44" s="7"/>
      <c r="D44" t="s">
        <v>9</v>
      </c>
      <c r="E44">
        <v>3</v>
      </c>
      <c r="F44" s="8" t="s">
        <v>880</v>
      </c>
      <c r="H44" s="64"/>
      <c r="I44" s="7"/>
      <c r="J44" t="s">
        <v>9</v>
      </c>
      <c r="L44" s="8" t="s">
        <v>881</v>
      </c>
    </row>
    <row r="45" spans="2:12">
      <c r="B45" s="64"/>
      <c r="C45" s="7"/>
      <c r="D45" s="5" t="s">
        <v>11</v>
      </c>
      <c r="E45" s="5">
        <v>4</v>
      </c>
      <c r="F45" s="6" t="s">
        <v>882</v>
      </c>
      <c r="H45" s="64"/>
      <c r="I45" s="7"/>
      <c r="J45" s="5" t="s">
        <v>11</v>
      </c>
      <c r="K45" s="5">
        <v>0.5</v>
      </c>
      <c r="L45" s="6" t="s">
        <v>883</v>
      </c>
    </row>
    <row r="46" spans="2:12">
      <c r="B46" s="64"/>
      <c r="C46" s="7"/>
      <c r="D46" t="s">
        <v>14</v>
      </c>
      <c r="E46">
        <v>4</v>
      </c>
      <c r="F46" s="8" t="s">
        <v>884</v>
      </c>
      <c r="H46" s="64"/>
      <c r="I46" s="7"/>
      <c r="J46" t="s">
        <v>14</v>
      </c>
      <c r="L46" s="8"/>
    </row>
    <row r="47" spans="2:12">
      <c r="B47" s="64"/>
      <c r="C47" s="7"/>
      <c r="D47" s="5" t="s">
        <v>16</v>
      </c>
      <c r="E47" s="5">
        <v>3</v>
      </c>
      <c r="F47" s="6" t="s">
        <v>885</v>
      </c>
      <c r="H47" s="64"/>
      <c r="I47" s="7"/>
      <c r="J47" s="5" t="s">
        <v>16</v>
      </c>
      <c r="K47" s="5"/>
      <c r="L47" s="6"/>
    </row>
    <row r="48" spans="2:12">
      <c r="B48" s="64"/>
      <c r="C48" s="7"/>
      <c r="D48" t="s">
        <v>18</v>
      </c>
      <c r="F48" s="8" t="s">
        <v>886</v>
      </c>
      <c r="H48" s="64"/>
      <c r="I48" s="7"/>
      <c r="J48" t="s">
        <v>18</v>
      </c>
      <c r="L48" s="8"/>
    </row>
    <row r="49" spans="2:12">
      <c r="B49" s="64"/>
      <c r="C49" s="7"/>
      <c r="D49" s="5" t="s">
        <v>19</v>
      </c>
      <c r="E49" s="5"/>
      <c r="F49" s="6"/>
      <c r="H49" s="64"/>
      <c r="I49" s="7"/>
      <c r="J49" s="5" t="s">
        <v>19</v>
      </c>
      <c r="K49" s="5">
        <v>4</v>
      </c>
      <c r="L49" s="8" t="s">
        <v>887</v>
      </c>
    </row>
    <row r="50" spans="2:12">
      <c r="B50" s="64"/>
      <c r="C50" s="9"/>
      <c r="D50" s="10"/>
      <c r="E50" s="10">
        <f>SUM(E43:E49)</f>
        <v>16</v>
      </c>
      <c r="F50" s="11"/>
      <c r="H50" s="64"/>
      <c r="I50" s="9"/>
      <c r="J50" s="10"/>
      <c r="K50" s="10">
        <f>SUM(K43:K49)</f>
        <v>4.5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02E33-1619-4908-86BD-96D0B106F2CD}">
  <dimension ref="B2:L50"/>
  <sheetViews>
    <sheetView topLeftCell="F1" zoomScale="75" workbookViewId="0">
      <selection activeCell="K27" sqref="K27"/>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8</v>
      </c>
      <c r="F3" s="6" t="s">
        <v>888</v>
      </c>
      <c r="H3" s="64"/>
      <c r="I3" s="4"/>
      <c r="J3" s="5" t="s">
        <v>7</v>
      </c>
      <c r="K3" s="5"/>
      <c r="L3" s="6"/>
    </row>
    <row r="4" spans="2:12">
      <c r="B4" s="64"/>
      <c r="C4" s="7"/>
      <c r="D4" t="s">
        <v>9</v>
      </c>
      <c r="E4">
        <v>13</v>
      </c>
      <c r="F4" s="8" t="s">
        <v>889</v>
      </c>
      <c r="H4" s="64"/>
      <c r="I4" s="7"/>
      <c r="J4" t="s">
        <v>9</v>
      </c>
      <c r="L4" s="8"/>
    </row>
    <row r="5" spans="2:12">
      <c r="B5" s="64"/>
      <c r="C5" s="7"/>
      <c r="D5" s="5" t="s">
        <v>11</v>
      </c>
      <c r="E5" s="5">
        <v>10</v>
      </c>
      <c r="F5" s="6" t="s">
        <v>890</v>
      </c>
      <c r="H5" s="64"/>
      <c r="I5" s="7"/>
      <c r="J5" s="5" t="s">
        <v>11</v>
      </c>
      <c r="K5" s="5"/>
      <c r="L5" s="6"/>
    </row>
    <row r="6" spans="2:12">
      <c r="B6" s="64"/>
      <c r="C6" s="7"/>
      <c r="D6" t="s">
        <v>14</v>
      </c>
      <c r="E6">
        <v>8</v>
      </c>
      <c r="F6" s="8" t="s">
        <v>891</v>
      </c>
      <c r="H6" s="64"/>
      <c r="I6" s="7"/>
      <c r="J6" t="s">
        <v>14</v>
      </c>
      <c r="L6" s="8"/>
    </row>
    <row r="7" spans="2:12">
      <c r="B7" s="64"/>
      <c r="C7" s="7"/>
      <c r="D7" s="5" t="s">
        <v>16</v>
      </c>
      <c r="E7" s="5">
        <v>5</v>
      </c>
      <c r="F7" s="6" t="s">
        <v>892</v>
      </c>
      <c r="H7" s="64"/>
      <c r="I7" s="7"/>
      <c r="J7" s="5" t="s">
        <v>16</v>
      </c>
      <c r="K7" s="5"/>
      <c r="L7" s="6"/>
    </row>
    <row r="8" spans="2:12">
      <c r="B8" s="64"/>
      <c r="C8" s="7"/>
      <c r="D8" t="s">
        <v>18</v>
      </c>
      <c r="F8" s="8"/>
      <c r="H8" s="64"/>
      <c r="I8" s="7"/>
      <c r="J8" t="s">
        <v>18</v>
      </c>
      <c r="L8" s="8"/>
    </row>
    <row r="9" spans="2:12">
      <c r="B9" s="64"/>
      <c r="C9" s="7"/>
      <c r="D9" s="5" t="s">
        <v>19</v>
      </c>
      <c r="E9" s="5">
        <v>5</v>
      </c>
      <c r="F9" s="6" t="s">
        <v>893</v>
      </c>
      <c r="H9" s="64"/>
      <c r="I9" s="7"/>
      <c r="J9" s="5" t="s">
        <v>19</v>
      </c>
      <c r="K9" s="5"/>
      <c r="L9" s="6"/>
    </row>
    <row r="10" spans="2:12">
      <c r="B10" s="64"/>
      <c r="C10" s="9"/>
      <c r="D10" s="10"/>
      <c r="E10" s="10">
        <f>SUM(E3:E9)</f>
        <v>49</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2</v>
      </c>
      <c r="F13" s="6" t="s">
        <v>894</v>
      </c>
      <c r="H13" s="64"/>
      <c r="I13" s="4"/>
      <c r="J13" s="5" t="s">
        <v>7</v>
      </c>
      <c r="K13" s="5"/>
      <c r="L13" s="6"/>
    </row>
    <row r="14" spans="2:12">
      <c r="B14" s="64"/>
      <c r="C14" s="7"/>
      <c r="D14" t="s">
        <v>9</v>
      </c>
      <c r="F14" s="8" t="s">
        <v>865</v>
      </c>
      <c r="G14" t="s">
        <v>26</v>
      </c>
      <c r="H14" s="64"/>
      <c r="I14" s="7"/>
      <c r="J14" t="s">
        <v>9</v>
      </c>
      <c r="K14">
        <v>2</v>
      </c>
      <c r="L14" s="8" t="s">
        <v>895</v>
      </c>
    </row>
    <row r="15" spans="2:12">
      <c r="B15" s="64"/>
      <c r="C15" s="7"/>
      <c r="D15" s="5" t="s">
        <v>11</v>
      </c>
      <c r="E15" s="5"/>
      <c r="F15" s="6" t="s">
        <v>865</v>
      </c>
      <c r="H15" s="64"/>
      <c r="I15" s="7"/>
      <c r="J15" s="5" t="s">
        <v>11</v>
      </c>
      <c r="K15" s="5"/>
      <c r="L15" s="6"/>
    </row>
    <row r="16" spans="2:12">
      <c r="B16" s="64"/>
      <c r="C16" s="7"/>
      <c r="D16" t="s">
        <v>14</v>
      </c>
      <c r="F16" s="8" t="s">
        <v>868</v>
      </c>
      <c r="H16" s="64"/>
      <c r="I16" s="7"/>
      <c r="J16" t="s">
        <v>14</v>
      </c>
      <c r="L16" s="8"/>
    </row>
    <row r="17" spans="2:12">
      <c r="B17" s="64"/>
      <c r="C17" s="7"/>
      <c r="D17" s="5" t="s">
        <v>16</v>
      </c>
      <c r="E17" s="5"/>
      <c r="F17" s="6" t="s">
        <v>865</v>
      </c>
      <c r="H17" s="64"/>
      <c r="I17" s="7"/>
      <c r="J17" s="5" t="s">
        <v>16</v>
      </c>
      <c r="K17" s="5"/>
      <c r="L17" s="6"/>
    </row>
    <row r="18" spans="2:12">
      <c r="B18" s="64"/>
      <c r="C18" s="7"/>
      <c r="D18" t="s">
        <v>18</v>
      </c>
      <c r="F18" s="26" t="s">
        <v>868</v>
      </c>
      <c r="H18" s="64"/>
      <c r="I18" s="7"/>
      <c r="J18" t="s">
        <v>18</v>
      </c>
      <c r="L18" s="8"/>
    </row>
    <row r="19" spans="2:12">
      <c r="B19" s="64"/>
      <c r="C19" s="7"/>
      <c r="D19" s="5" t="s">
        <v>19</v>
      </c>
      <c r="E19" s="5"/>
      <c r="F19" s="6"/>
      <c r="H19" s="64"/>
      <c r="I19" s="7"/>
      <c r="J19" s="5" t="s">
        <v>19</v>
      </c>
      <c r="K19" s="5"/>
      <c r="L19" s="6"/>
    </row>
    <row r="20" spans="2:12">
      <c r="B20" s="64"/>
      <c r="C20" s="9"/>
      <c r="D20" s="10"/>
      <c r="E20" s="10">
        <f>SUM(E13:E19)</f>
        <v>2</v>
      </c>
      <c r="F20" s="11"/>
      <c r="H20" s="64"/>
      <c r="I20" s="9"/>
      <c r="J20" s="10"/>
      <c r="K20" s="10">
        <f>SUM(K13:K19)</f>
        <v>2</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L24" s="8"/>
    </row>
    <row r="25" spans="2:12">
      <c r="B25" s="64"/>
      <c r="C25" s="7"/>
      <c r="D25" s="5" t="s">
        <v>11</v>
      </c>
      <c r="E25" s="5"/>
      <c r="F25" s="6"/>
      <c r="H25" s="64"/>
      <c r="I25" s="7"/>
      <c r="J25" s="5" t="s">
        <v>11</v>
      </c>
      <c r="K25" s="5">
        <v>2</v>
      </c>
      <c r="L25" s="6" t="s">
        <v>896</v>
      </c>
    </row>
    <row r="26" spans="2:12">
      <c r="B26" s="64"/>
      <c r="C26" s="7"/>
      <c r="D26" t="s">
        <v>14</v>
      </c>
      <c r="F26" s="8"/>
      <c r="H26" s="64"/>
      <c r="I26" s="7"/>
      <c r="J26" t="s">
        <v>14</v>
      </c>
      <c r="K26">
        <v>3</v>
      </c>
      <c r="L26" s="8" t="s">
        <v>897</v>
      </c>
    </row>
    <row r="27" spans="2:12">
      <c r="B27" s="64"/>
      <c r="C27" s="7"/>
      <c r="D27" s="5" t="s">
        <v>16</v>
      </c>
      <c r="E27" s="5"/>
      <c r="F27" s="6"/>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1</v>
      </c>
      <c r="F33" s="6" t="s">
        <v>898</v>
      </c>
      <c r="H33" s="64"/>
      <c r="I33" s="4"/>
      <c r="J33" s="5" t="s">
        <v>7</v>
      </c>
      <c r="K33" s="5"/>
      <c r="L33" s="6"/>
    </row>
    <row r="34" spans="2:12">
      <c r="B34" s="64"/>
      <c r="C34" s="7"/>
      <c r="D34" t="s">
        <v>9</v>
      </c>
      <c r="F34" s="14"/>
      <c r="H34" s="64"/>
      <c r="I34" s="7"/>
      <c r="J34" t="s">
        <v>9</v>
      </c>
      <c r="L34" s="8"/>
    </row>
    <row r="35" spans="2:12" ht="12" customHeight="1">
      <c r="B35" s="64"/>
      <c r="C35" s="7"/>
      <c r="D35" s="5" t="s">
        <v>11</v>
      </c>
      <c r="E35" s="5">
        <v>1</v>
      </c>
      <c r="F35" s="15" t="s">
        <v>899</v>
      </c>
      <c r="H35" s="64"/>
      <c r="I35" s="7"/>
      <c r="J35" s="5" t="s">
        <v>11</v>
      </c>
      <c r="K35" s="5"/>
      <c r="L35" s="6"/>
    </row>
    <row r="36" spans="2:12">
      <c r="B36" s="64"/>
      <c r="C36" s="7"/>
      <c r="D36" t="s">
        <v>14</v>
      </c>
      <c r="E36">
        <v>2</v>
      </c>
      <c r="F36" s="16" t="s">
        <v>900</v>
      </c>
      <c r="H36" s="64"/>
      <c r="I36" s="7"/>
      <c r="J36" t="s">
        <v>14</v>
      </c>
      <c r="K36">
        <v>2</v>
      </c>
      <c r="L36" s="8" t="s">
        <v>901</v>
      </c>
    </row>
    <row r="37" spans="2:12">
      <c r="B37" s="64"/>
      <c r="C37" s="7"/>
      <c r="D37" s="5" t="s">
        <v>16</v>
      </c>
      <c r="E37" s="5">
        <v>1</v>
      </c>
      <c r="F37" s="17" t="s">
        <v>902</v>
      </c>
      <c r="H37" s="64"/>
      <c r="I37" s="7"/>
      <c r="J37" s="5" t="s">
        <v>16</v>
      </c>
      <c r="K37" s="5"/>
      <c r="L37" s="6"/>
    </row>
    <row r="38" spans="2:12">
      <c r="B38" s="64"/>
      <c r="C38" s="7"/>
      <c r="D38" t="s">
        <v>18</v>
      </c>
      <c r="F38" s="8"/>
      <c r="H38" s="64"/>
      <c r="I38" s="7"/>
      <c r="J38" t="s">
        <v>18</v>
      </c>
      <c r="L38" s="8"/>
    </row>
    <row r="39" spans="2:12">
      <c r="B39" s="64"/>
      <c r="C39" s="7"/>
      <c r="D39" s="5" t="s">
        <v>19</v>
      </c>
      <c r="E39" s="5">
        <v>15</v>
      </c>
      <c r="F39" s="6" t="s">
        <v>903</v>
      </c>
      <c r="H39" s="64"/>
      <c r="I39" s="7"/>
      <c r="J39" s="5" t="s">
        <v>19</v>
      </c>
      <c r="K39" s="5"/>
      <c r="L39" s="6"/>
    </row>
    <row r="40" spans="2:12">
      <c r="B40" s="64"/>
      <c r="C40" s="9"/>
      <c r="D40" s="10"/>
      <c r="E40" s="10">
        <f>SUM(E33:E39)</f>
        <v>20</v>
      </c>
      <c r="F40" s="11"/>
      <c r="H40" s="64"/>
      <c r="I40" s="9"/>
      <c r="J40" s="10"/>
      <c r="K40" s="10">
        <f>SUM(K33:K39)</f>
        <v>2</v>
      </c>
      <c r="L40" s="11"/>
    </row>
    <row r="42" spans="2:12">
      <c r="B42" s="64" t="s">
        <v>40</v>
      </c>
      <c r="C42" s="1" t="s">
        <v>41</v>
      </c>
      <c r="D42" s="2" t="s">
        <v>2</v>
      </c>
      <c r="E42" s="2" t="s">
        <v>3</v>
      </c>
      <c r="F42" s="3" t="s">
        <v>4</v>
      </c>
      <c r="H42" s="64" t="s">
        <v>42</v>
      </c>
      <c r="I42" s="1" t="s">
        <v>43</v>
      </c>
      <c r="J42" s="2" t="s">
        <v>2</v>
      </c>
      <c r="K42" s="2" t="s">
        <v>3</v>
      </c>
      <c r="L42" s="3" t="s">
        <v>4</v>
      </c>
    </row>
    <row r="43" spans="2:12" ht="32.1">
      <c r="B43" s="64"/>
      <c r="C43" s="4"/>
      <c r="D43" s="5" t="s">
        <v>7</v>
      </c>
      <c r="E43" s="5">
        <v>4</v>
      </c>
      <c r="F43" s="20" t="s">
        <v>904</v>
      </c>
      <c r="H43" s="64"/>
      <c r="I43" s="4"/>
      <c r="J43" s="5" t="s">
        <v>7</v>
      </c>
      <c r="K43" s="5">
        <v>5</v>
      </c>
      <c r="L43" s="6" t="s">
        <v>905</v>
      </c>
    </row>
    <row r="44" spans="2:12">
      <c r="B44" s="64"/>
      <c r="C44" s="7"/>
      <c r="D44" t="s">
        <v>9</v>
      </c>
      <c r="E44">
        <v>3</v>
      </c>
      <c r="F44" s="8" t="s">
        <v>906</v>
      </c>
      <c r="H44" s="64"/>
      <c r="I44" s="7"/>
      <c r="J44" t="s">
        <v>9</v>
      </c>
      <c r="K44">
        <v>1.5</v>
      </c>
      <c r="L44" s="8" t="s">
        <v>907</v>
      </c>
    </row>
    <row r="45" spans="2:12">
      <c r="B45" s="64"/>
      <c r="C45" s="7"/>
      <c r="D45" s="5" t="s">
        <v>11</v>
      </c>
      <c r="E45" s="5">
        <v>3</v>
      </c>
      <c r="F45" s="6" t="s">
        <v>908</v>
      </c>
      <c r="H45" s="64"/>
      <c r="I45" s="7"/>
      <c r="J45" s="5" t="s">
        <v>11</v>
      </c>
      <c r="K45" s="5"/>
      <c r="L45" s="6"/>
    </row>
    <row r="46" spans="2:12">
      <c r="B46" s="64"/>
      <c r="C46" s="7"/>
      <c r="D46" t="s">
        <v>14</v>
      </c>
      <c r="E46">
        <v>0.5</v>
      </c>
      <c r="F46" s="8" t="s">
        <v>909</v>
      </c>
      <c r="H46" s="64"/>
      <c r="I46" s="7"/>
      <c r="J46" t="s">
        <v>14</v>
      </c>
      <c r="L46" s="8"/>
    </row>
    <row r="47" spans="2:12">
      <c r="B47" s="64"/>
      <c r="C47" s="7"/>
      <c r="D47" s="5" t="s">
        <v>16</v>
      </c>
      <c r="E47" s="5">
        <v>1</v>
      </c>
      <c r="F47" s="6" t="s">
        <v>910</v>
      </c>
      <c r="H47" s="64"/>
      <c r="I47" s="7"/>
      <c r="J47" s="5" t="s">
        <v>16</v>
      </c>
      <c r="K47" s="5">
        <v>1</v>
      </c>
      <c r="L47" s="6" t="s">
        <v>911</v>
      </c>
    </row>
    <row r="48" spans="2:12">
      <c r="B48" s="64"/>
      <c r="C48" s="7"/>
      <c r="D48" t="s">
        <v>18</v>
      </c>
      <c r="F48" s="8" t="s">
        <v>868</v>
      </c>
      <c r="H48" s="64"/>
      <c r="I48" s="7"/>
      <c r="J48" t="s">
        <v>18</v>
      </c>
      <c r="L48" s="8"/>
    </row>
    <row r="49" spans="2:12">
      <c r="B49" s="64"/>
      <c r="C49" s="7"/>
      <c r="D49" s="5" t="s">
        <v>19</v>
      </c>
      <c r="E49" s="5"/>
      <c r="F49" s="6" t="s">
        <v>912</v>
      </c>
      <c r="H49" s="64"/>
      <c r="I49" s="7"/>
      <c r="J49" s="5" t="s">
        <v>19</v>
      </c>
      <c r="K49" s="5"/>
      <c r="L49" s="6"/>
    </row>
    <row r="50" spans="2:12">
      <c r="B50" s="64"/>
      <c r="C50" s="9"/>
      <c r="D50" s="10"/>
      <c r="E50" s="10">
        <f>SUM(E43:E49)</f>
        <v>11.5</v>
      </c>
      <c r="F50" s="11"/>
      <c r="H50" s="64"/>
      <c r="I50" s="9"/>
      <c r="J50" s="10"/>
      <c r="K50" s="10">
        <f>SUM(K43:K49)</f>
        <v>7.5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C23C9-F614-4FDD-896D-63E5B6E933FE}">
  <dimension ref="B2:L50"/>
  <sheetViews>
    <sheetView zoomScale="69" workbookViewId="0">
      <selection activeCell="F5" sqref="F5"/>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7</v>
      </c>
      <c r="F3" s="6" t="s">
        <v>913</v>
      </c>
      <c r="H3" s="64"/>
      <c r="I3" s="4"/>
      <c r="J3" s="5" t="s">
        <v>7</v>
      </c>
      <c r="K3" s="5"/>
      <c r="L3" s="6"/>
    </row>
    <row r="4" spans="2:12">
      <c r="B4" s="64"/>
      <c r="C4" s="7"/>
      <c r="D4" t="s">
        <v>9</v>
      </c>
      <c r="E4">
        <v>6</v>
      </c>
      <c r="F4" s="8" t="s">
        <v>914</v>
      </c>
      <c r="H4" s="64"/>
      <c r="I4" s="7"/>
      <c r="J4" t="s">
        <v>9</v>
      </c>
      <c r="L4" s="8"/>
    </row>
    <row r="5" spans="2:12">
      <c r="B5" s="64"/>
      <c r="C5" s="7"/>
      <c r="D5" s="5" t="s">
        <v>11</v>
      </c>
      <c r="E5" s="5">
        <v>8</v>
      </c>
      <c r="F5" s="6" t="s">
        <v>915</v>
      </c>
      <c r="H5" s="64"/>
      <c r="I5" s="7"/>
      <c r="J5" s="5" t="s">
        <v>11</v>
      </c>
      <c r="K5" s="5"/>
      <c r="L5" s="6"/>
    </row>
    <row r="6" spans="2:12">
      <c r="B6" s="64"/>
      <c r="C6" s="7"/>
      <c r="D6" t="s">
        <v>14</v>
      </c>
      <c r="E6">
        <v>8</v>
      </c>
      <c r="F6" s="8" t="s">
        <v>916</v>
      </c>
      <c r="H6" s="64"/>
      <c r="I6" s="7"/>
      <c r="J6" t="s">
        <v>14</v>
      </c>
      <c r="L6" s="8"/>
    </row>
    <row r="7" spans="2:12">
      <c r="B7" s="64"/>
      <c r="C7" s="7"/>
      <c r="D7" s="5" t="s">
        <v>16</v>
      </c>
      <c r="E7" s="5">
        <v>10.5</v>
      </c>
      <c r="F7" s="6" t="s">
        <v>917</v>
      </c>
      <c r="H7" s="64"/>
      <c r="I7" s="7"/>
      <c r="J7" s="5" t="s">
        <v>16</v>
      </c>
      <c r="K7" s="5"/>
      <c r="L7" s="6"/>
    </row>
    <row r="8" spans="2:12">
      <c r="B8" s="64"/>
      <c r="C8" s="7"/>
      <c r="D8" t="s">
        <v>18</v>
      </c>
      <c r="E8">
        <v>1.5</v>
      </c>
      <c r="F8" s="8" t="s">
        <v>918</v>
      </c>
      <c r="H8" s="64"/>
      <c r="I8" s="7"/>
      <c r="J8" t="s">
        <v>18</v>
      </c>
      <c r="L8" s="8"/>
    </row>
    <row r="9" spans="2:12">
      <c r="B9" s="64"/>
      <c r="C9" s="7"/>
      <c r="D9" s="5" t="s">
        <v>19</v>
      </c>
      <c r="E9" s="5">
        <v>3</v>
      </c>
      <c r="F9" s="6" t="s">
        <v>919</v>
      </c>
      <c r="H9" s="64"/>
      <c r="I9" s="7"/>
      <c r="J9" s="5" t="s">
        <v>19</v>
      </c>
      <c r="K9" s="5"/>
      <c r="L9" s="6"/>
    </row>
    <row r="10" spans="2:12">
      <c r="B10" s="64"/>
      <c r="C10" s="9"/>
      <c r="D10" s="10"/>
      <c r="E10" s="10">
        <f>SUM(E3:E9)</f>
        <v>44</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c r="H13" s="64"/>
      <c r="I13" s="4"/>
      <c r="J13" s="5" t="s">
        <v>7</v>
      </c>
      <c r="K13" s="5">
        <v>3</v>
      </c>
      <c r="L13" s="6" t="s">
        <v>920</v>
      </c>
    </row>
    <row r="14" spans="2:12">
      <c r="B14" s="64"/>
      <c r="C14" s="7"/>
      <c r="D14" t="s">
        <v>9</v>
      </c>
      <c r="F14" s="8"/>
      <c r="G14" t="s">
        <v>26</v>
      </c>
      <c r="H14" s="64"/>
      <c r="I14" s="7"/>
      <c r="J14" t="s">
        <v>9</v>
      </c>
      <c r="K14">
        <v>2</v>
      </c>
      <c r="L14" s="8" t="s">
        <v>921</v>
      </c>
    </row>
    <row r="15" spans="2:12">
      <c r="B15" s="64"/>
      <c r="C15" s="7"/>
      <c r="D15" s="5" t="s">
        <v>11</v>
      </c>
      <c r="E15" s="5">
        <v>5</v>
      </c>
      <c r="F15" s="6" t="s">
        <v>922</v>
      </c>
      <c r="H15" s="64"/>
      <c r="I15" s="7"/>
      <c r="J15" s="5" t="s">
        <v>11</v>
      </c>
      <c r="K15" s="5">
        <v>1</v>
      </c>
      <c r="L15" s="6" t="s">
        <v>923</v>
      </c>
    </row>
    <row r="16" spans="2:12">
      <c r="B16" s="64"/>
      <c r="C16" s="7"/>
      <c r="D16" t="s">
        <v>14</v>
      </c>
      <c r="E16">
        <v>3</v>
      </c>
      <c r="F16" s="8" t="s">
        <v>924</v>
      </c>
      <c r="H16" s="64"/>
      <c r="I16" s="7"/>
      <c r="J16" t="s">
        <v>14</v>
      </c>
      <c r="K16">
        <v>5</v>
      </c>
      <c r="L16" s="8" t="s">
        <v>925</v>
      </c>
    </row>
    <row r="17" spans="2:12">
      <c r="B17" s="64"/>
      <c r="C17" s="7"/>
      <c r="D17" s="5" t="s">
        <v>16</v>
      </c>
      <c r="E17" s="5"/>
      <c r="F17" s="25"/>
      <c r="H17" s="64"/>
      <c r="I17" s="7"/>
      <c r="J17" s="5" t="s">
        <v>16</v>
      </c>
      <c r="K17">
        <v>3</v>
      </c>
      <c r="L17" s="6" t="s">
        <v>926</v>
      </c>
    </row>
    <row r="18" spans="2:12">
      <c r="B18" s="64"/>
      <c r="C18" s="7"/>
      <c r="D18" t="s">
        <v>18</v>
      </c>
      <c r="F18" s="26"/>
      <c r="H18" s="64"/>
      <c r="I18" s="7"/>
      <c r="J18" t="s">
        <v>18</v>
      </c>
      <c r="L18" s="8"/>
    </row>
    <row r="19" spans="2:12">
      <c r="B19" s="64"/>
      <c r="C19" s="7"/>
      <c r="D19" s="5" t="s">
        <v>19</v>
      </c>
      <c r="E19" s="5">
        <v>2</v>
      </c>
      <c r="F19" s="6" t="s">
        <v>927</v>
      </c>
      <c r="H19" s="64"/>
      <c r="I19" s="7"/>
      <c r="J19" s="5" t="s">
        <v>19</v>
      </c>
      <c r="K19" s="5"/>
      <c r="L19" s="6"/>
    </row>
    <row r="20" spans="2:12">
      <c r="B20" s="64"/>
      <c r="C20" s="9"/>
      <c r="D20" s="10"/>
      <c r="E20" s="10">
        <f>SUM(E13:E19)</f>
        <v>10</v>
      </c>
      <c r="F20" s="11" t="s">
        <v>928</v>
      </c>
      <c r="H20" s="64"/>
      <c r="I20" s="9"/>
      <c r="J20" s="10"/>
      <c r="K20" s="10">
        <f>SUM(K13:K19)</f>
        <v>14</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v>2</v>
      </c>
      <c r="L23" s="6" t="s">
        <v>929</v>
      </c>
    </row>
    <row r="24" spans="2:12">
      <c r="B24" s="64"/>
      <c r="C24" s="7"/>
      <c r="D24" t="s">
        <v>9</v>
      </c>
      <c r="F24" s="8"/>
      <c r="H24" s="64"/>
      <c r="I24" s="7"/>
      <c r="J24" t="s">
        <v>9</v>
      </c>
      <c r="L24" s="8"/>
    </row>
    <row r="25" spans="2:12">
      <c r="B25" s="64"/>
      <c r="C25" s="7"/>
      <c r="D25" s="5" t="s">
        <v>11</v>
      </c>
      <c r="E25" s="5"/>
      <c r="F25" s="6"/>
      <c r="H25" s="64"/>
      <c r="I25" s="7"/>
      <c r="J25" s="5" t="s">
        <v>11</v>
      </c>
      <c r="K25" s="5">
        <v>1</v>
      </c>
      <c r="L25" s="6" t="s">
        <v>930</v>
      </c>
    </row>
    <row r="26" spans="2:12">
      <c r="B26" s="64"/>
      <c r="C26" s="7"/>
      <c r="D26" t="s">
        <v>14</v>
      </c>
      <c r="F26" s="8"/>
      <c r="H26" s="64"/>
      <c r="I26" s="7"/>
      <c r="J26" t="s">
        <v>14</v>
      </c>
      <c r="K26">
        <v>1</v>
      </c>
      <c r="L26" s="8" t="s">
        <v>931</v>
      </c>
    </row>
    <row r="27" spans="2:12">
      <c r="B27" s="64"/>
      <c r="C27" s="7"/>
      <c r="D27" s="5" t="s">
        <v>16</v>
      </c>
      <c r="E27" s="5"/>
      <c r="F27" s="6"/>
      <c r="H27" s="64"/>
      <c r="I27" s="7"/>
      <c r="J27" s="5" t="s">
        <v>16</v>
      </c>
      <c r="K27" s="5">
        <v>3</v>
      </c>
      <c r="L27" s="6" t="s">
        <v>932</v>
      </c>
    </row>
    <row r="28" spans="2:12">
      <c r="B28" s="64"/>
      <c r="C28" s="7"/>
      <c r="D28" t="s">
        <v>18</v>
      </c>
      <c r="F28" s="8"/>
      <c r="H28" s="64"/>
      <c r="I28" s="7"/>
      <c r="J28" t="s">
        <v>18</v>
      </c>
      <c r="K28">
        <v>1</v>
      </c>
      <c r="L28" s="8" t="s">
        <v>933</v>
      </c>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8</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5</v>
      </c>
      <c r="F33" s="6" t="s">
        <v>934</v>
      </c>
      <c r="H33" s="64"/>
      <c r="I33" s="4"/>
      <c r="J33" s="5" t="s">
        <v>7</v>
      </c>
      <c r="K33" s="5"/>
      <c r="L33" s="6"/>
    </row>
    <row r="34" spans="2:12" ht="15.95">
      <c r="B34" s="64"/>
      <c r="C34" s="7"/>
      <c r="D34" t="s">
        <v>9</v>
      </c>
      <c r="E34">
        <v>4</v>
      </c>
      <c r="F34" s="14" t="s">
        <v>935</v>
      </c>
      <c r="H34" s="64"/>
      <c r="I34" s="7"/>
      <c r="J34" t="s">
        <v>9</v>
      </c>
      <c r="K34">
        <v>1</v>
      </c>
      <c r="L34" s="8" t="s">
        <v>69</v>
      </c>
    </row>
    <row r="35" spans="2:12" ht="12" customHeight="1">
      <c r="B35" s="64"/>
      <c r="C35" s="7"/>
      <c r="D35" s="5" t="s">
        <v>11</v>
      </c>
      <c r="E35" s="5">
        <v>3</v>
      </c>
      <c r="F35" s="15" t="s">
        <v>936</v>
      </c>
      <c r="H35" s="64"/>
      <c r="I35" s="7"/>
      <c r="J35" s="5" t="s">
        <v>11</v>
      </c>
      <c r="K35" s="5">
        <v>3.5</v>
      </c>
      <c r="L35" s="6" t="s">
        <v>937</v>
      </c>
    </row>
    <row r="36" spans="2:12">
      <c r="B36" s="64"/>
      <c r="C36" s="7"/>
      <c r="D36" t="s">
        <v>14</v>
      </c>
      <c r="E36">
        <v>1</v>
      </c>
      <c r="F36" s="16" t="s">
        <v>938</v>
      </c>
      <c r="H36" s="64"/>
      <c r="I36" s="7"/>
      <c r="J36" t="s">
        <v>14</v>
      </c>
      <c r="K36">
        <v>4</v>
      </c>
      <c r="L36" s="8" t="s">
        <v>939</v>
      </c>
    </row>
    <row r="37" spans="2:12">
      <c r="B37" s="64"/>
      <c r="C37" s="7"/>
      <c r="D37" s="5" t="s">
        <v>16</v>
      </c>
      <c r="E37" s="5">
        <v>3</v>
      </c>
      <c r="F37" s="17" t="s">
        <v>940</v>
      </c>
      <c r="H37" s="64"/>
      <c r="I37" s="7"/>
      <c r="J37" s="5" t="s">
        <v>16</v>
      </c>
      <c r="K37" s="5"/>
      <c r="L37" s="6"/>
    </row>
    <row r="38" spans="2:12">
      <c r="B38" s="64"/>
      <c r="C38" s="7"/>
      <c r="D38" t="s">
        <v>18</v>
      </c>
      <c r="F38" s="8"/>
      <c r="H38" s="64"/>
      <c r="I38" s="7"/>
      <c r="J38" t="s">
        <v>18</v>
      </c>
      <c r="L38" s="8"/>
    </row>
    <row r="39" spans="2:12">
      <c r="B39" s="64"/>
      <c r="C39" s="7"/>
      <c r="D39" s="5" t="s">
        <v>19</v>
      </c>
      <c r="E39" s="5">
        <v>4</v>
      </c>
      <c r="F39" s="6" t="s">
        <v>941</v>
      </c>
      <c r="H39" s="64"/>
      <c r="I39" s="7"/>
      <c r="J39" s="5" t="s">
        <v>19</v>
      </c>
      <c r="K39" s="5"/>
      <c r="L39" s="6"/>
    </row>
    <row r="40" spans="2:12">
      <c r="B40" s="64"/>
      <c r="C40" s="9"/>
      <c r="D40" s="10"/>
      <c r="E40" s="10">
        <f>SUM(E33:E39)</f>
        <v>20</v>
      </c>
      <c r="F40" s="11"/>
      <c r="H40" s="64"/>
      <c r="I40" s="9"/>
      <c r="J40" s="10"/>
      <c r="K40" s="10">
        <f>SUM(K33:K39)</f>
        <v>8.5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5</v>
      </c>
      <c r="F43" s="6" t="s">
        <v>942</v>
      </c>
      <c r="H43" s="64"/>
      <c r="I43" s="4"/>
      <c r="J43" s="5" t="s">
        <v>7</v>
      </c>
      <c r="K43" s="5">
        <v>2</v>
      </c>
      <c r="L43" s="6" t="s">
        <v>943</v>
      </c>
    </row>
    <row r="44" spans="2:12">
      <c r="B44" s="64"/>
      <c r="C44" s="7"/>
      <c r="D44" t="s">
        <v>9</v>
      </c>
      <c r="E44">
        <v>2</v>
      </c>
      <c r="F44" s="8" t="s">
        <v>944</v>
      </c>
      <c r="H44" s="64"/>
      <c r="I44" s="7"/>
      <c r="J44" t="s">
        <v>9</v>
      </c>
      <c r="K44">
        <v>2</v>
      </c>
      <c r="L44" s="8" t="s">
        <v>945</v>
      </c>
    </row>
    <row r="45" spans="2:12">
      <c r="B45" s="64"/>
      <c r="C45" s="7"/>
      <c r="D45" s="5" t="s">
        <v>11</v>
      </c>
      <c r="E45" s="5"/>
      <c r="F45" s="6" t="s">
        <v>946</v>
      </c>
      <c r="H45" s="64"/>
      <c r="I45" s="7"/>
      <c r="J45" s="5" t="s">
        <v>11</v>
      </c>
      <c r="K45" s="5">
        <v>1</v>
      </c>
      <c r="L45" s="6" t="s">
        <v>947</v>
      </c>
    </row>
    <row r="46" spans="2:12">
      <c r="B46" s="64"/>
      <c r="C46" s="7"/>
      <c r="D46" t="s">
        <v>14</v>
      </c>
      <c r="E46">
        <v>5</v>
      </c>
      <c r="F46" s="8" t="s">
        <v>948</v>
      </c>
      <c r="H46" s="64"/>
      <c r="I46" s="7"/>
      <c r="J46" t="s">
        <v>14</v>
      </c>
      <c r="L46" s="8"/>
    </row>
    <row r="47" spans="2:12">
      <c r="B47" s="64"/>
      <c r="C47" s="7"/>
      <c r="D47" s="5" t="s">
        <v>16</v>
      </c>
      <c r="E47" s="5">
        <v>2</v>
      </c>
      <c r="F47" s="6" t="s">
        <v>949</v>
      </c>
      <c r="H47" s="64"/>
      <c r="I47" s="7"/>
      <c r="J47" s="5" t="s">
        <v>16</v>
      </c>
      <c r="K47" s="5">
        <v>1</v>
      </c>
      <c r="L47" s="6" t="s">
        <v>950</v>
      </c>
    </row>
    <row r="48" spans="2:12">
      <c r="B48" s="64"/>
      <c r="C48" s="7"/>
      <c r="D48" t="s">
        <v>18</v>
      </c>
      <c r="F48" s="8"/>
      <c r="H48" s="64"/>
      <c r="I48" s="7"/>
      <c r="J48" t="s">
        <v>18</v>
      </c>
      <c r="L48" s="8"/>
    </row>
    <row r="49" spans="2:12">
      <c r="B49" s="64"/>
      <c r="C49" s="7"/>
      <c r="D49" s="5" t="s">
        <v>19</v>
      </c>
      <c r="E49" s="5">
        <v>1</v>
      </c>
      <c r="F49" s="6" t="s">
        <v>951</v>
      </c>
      <c r="H49" s="64"/>
      <c r="I49" s="7"/>
      <c r="J49" s="5" t="s">
        <v>19</v>
      </c>
      <c r="K49" s="5">
        <v>5</v>
      </c>
      <c r="L49" s="6" t="s">
        <v>932</v>
      </c>
    </row>
    <row r="50" spans="2:12">
      <c r="B50" s="64"/>
      <c r="C50" s="9"/>
      <c r="D50" s="10"/>
      <c r="E50" s="10">
        <f>SUM(E43:E49)</f>
        <v>15</v>
      </c>
      <c r="F50" s="11"/>
      <c r="H50" s="64"/>
      <c r="I50" s="9"/>
      <c r="J50" s="10"/>
      <c r="K50" s="10">
        <f>SUM(K43:K49)</f>
        <v>11</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1FED2-8A5F-4D0F-9F4E-6E18277AC681}">
  <dimension ref="B2:L50"/>
  <sheetViews>
    <sheetView workbookViewId="0">
      <selection activeCell="F40" sqref="F40"/>
    </sheetView>
  </sheetViews>
  <sheetFormatPr defaultColWidth="8.85546875" defaultRowHeight="15"/>
  <cols>
    <col min="4" max="4" width="11.42578125" bestFit="1" customWidth="1"/>
    <col min="5" max="5" width="9.140625" bestFit="1" customWidth="1"/>
    <col min="6" max="6" width="76.42578125" customWidth="1"/>
    <col min="7" max="9" width="9.140625" bestFit="1" customWidth="1"/>
    <col min="10" max="10" width="11.42578125" bestFit="1" customWidth="1"/>
    <col min="11" max="11" width="9.1406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8</v>
      </c>
      <c r="F3" s="6" t="s">
        <v>952</v>
      </c>
      <c r="H3" s="64"/>
      <c r="I3" s="4"/>
      <c r="J3" s="5" t="s">
        <v>7</v>
      </c>
      <c r="K3" s="5"/>
      <c r="L3" s="6"/>
    </row>
    <row r="4" spans="2:12">
      <c r="B4" s="64"/>
      <c r="C4" s="7"/>
      <c r="D4" t="s">
        <v>9</v>
      </c>
      <c r="E4">
        <v>8.5</v>
      </c>
      <c r="F4" s="8" t="s">
        <v>953</v>
      </c>
      <c r="H4" s="64"/>
      <c r="I4" s="7"/>
      <c r="J4" t="s">
        <v>9</v>
      </c>
      <c r="K4">
        <v>1</v>
      </c>
      <c r="L4" s="8" t="s">
        <v>954</v>
      </c>
    </row>
    <row r="5" spans="2:12">
      <c r="B5" s="64"/>
      <c r="C5" s="7"/>
      <c r="D5" s="5" t="s">
        <v>11</v>
      </c>
      <c r="E5" s="5">
        <v>9</v>
      </c>
      <c r="F5" s="6" t="s">
        <v>955</v>
      </c>
      <c r="H5" s="64"/>
      <c r="I5" s="7"/>
      <c r="J5" s="5" t="s">
        <v>11</v>
      </c>
      <c r="K5" s="5">
        <v>2</v>
      </c>
      <c r="L5" s="6" t="s">
        <v>956</v>
      </c>
    </row>
    <row r="6" spans="2:12">
      <c r="B6" s="64"/>
      <c r="C6" s="7"/>
      <c r="D6" t="s">
        <v>14</v>
      </c>
      <c r="E6">
        <v>6</v>
      </c>
      <c r="F6" s="8" t="s">
        <v>957</v>
      </c>
      <c r="H6" s="64"/>
      <c r="I6" s="7"/>
      <c r="J6" t="s">
        <v>14</v>
      </c>
      <c r="L6" s="8"/>
    </row>
    <row r="7" spans="2:12">
      <c r="B7" s="64"/>
      <c r="C7" s="7"/>
      <c r="D7" s="5" t="s">
        <v>16</v>
      </c>
      <c r="E7" s="5"/>
      <c r="F7" s="6" t="s">
        <v>958</v>
      </c>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v>2.5</v>
      </c>
      <c r="L9" s="6" t="s">
        <v>959</v>
      </c>
    </row>
    <row r="10" spans="2:12">
      <c r="B10" s="64"/>
      <c r="C10" s="9"/>
      <c r="D10" s="10"/>
      <c r="E10" s="10">
        <f>SUM(E3:E9)</f>
        <v>31.5</v>
      </c>
      <c r="F10" s="11"/>
      <c r="H10" s="64"/>
      <c r="I10" s="9"/>
      <c r="J10" s="10"/>
      <c r="K10" s="10">
        <f>SUM(K3:K9)</f>
        <v>5.5</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3</v>
      </c>
      <c r="F13" s="6" t="s">
        <v>960</v>
      </c>
      <c r="H13" s="64"/>
      <c r="I13" s="4"/>
      <c r="J13" s="5" t="s">
        <v>7</v>
      </c>
      <c r="K13" s="5">
        <v>2</v>
      </c>
      <c r="L13" s="6" t="s">
        <v>961</v>
      </c>
    </row>
    <row r="14" spans="2:12">
      <c r="B14" s="64"/>
      <c r="C14" s="7"/>
      <c r="D14" t="s">
        <v>9</v>
      </c>
      <c r="E14">
        <v>1</v>
      </c>
      <c r="F14" s="8" t="s">
        <v>962</v>
      </c>
      <c r="G14" t="s">
        <v>26</v>
      </c>
      <c r="H14" s="64"/>
      <c r="I14" s="7"/>
      <c r="J14" t="s">
        <v>9</v>
      </c>
      <c r="K14">
        <v>3</v>
      </c>
      <c r="L14" s="8" t="s">
        <v>963</v>
      </c>
    </row>
    <row r="15" spans="2:12">
      <c r="B15" s="64"/>
      <c r="C15" s="7"/>
      <c r="D15" s="5" t="s">
        <v>11</v>
      </c>
      <c r="E15" s="5">
        <v>2</v>
      </c>
      <c r="F15" s="6" t="s">
        <v>954</v>
      </c>
      <c r="H15" s="64"/>
      <c r="I15" s="7"/>
      <c r="J15" s="5" t="s">
        <v>11</v>
      </c>
      <c r="K15" s="5"/>
      <c r="L15" s="6" t="s">
        <v>964</v>
      </c>
    </row>
    <row r="16" spans="2:12">
      <c r="B16" s="64"/>
      <c r="C16" s="7"/>
      <c r="D16" t="s">
        <v>14</v>
      </c>
      <c r="F16" s="8"/>
      <c r="H16" s="64"/>
      <c r="I16" s="7"/>
      <c r="J16" t="s">
        <v>14</v>
      </c>
      <c r="L16" s="8" t="s">
        <v>965</v>
      </c>
    </row>
    <row r="17" spans="2:12">
      <c r="B17" s="64"/>
      <c r="C17" s="7"/>
      <c r="D17" s="5" t="s">
        <v>16</v>
      </c>
      <c r="E17" s="5">
        <v>2</v>
      </c>
      <c r="F17" s="25" t="s">
        <v>966</v>
      </c>
      <c r="H17" s="64"/>
      <c r="I17" s="7"/>
      <c r="J17" s="5" t="s">
        <v>16</v>
      </c>
      <c r="K17" s="5"/>
      <c r="L17" s="6" t="s">
        <v>965</v>
      </c>
    </row>
    <row r="18" spans="2:12">
      <c r="B18" s="64"/>
      <c r="C18" s="7"/>
      <c r="D18" t="s">
        <v>18</v>
      </c>
      <c r="F18" s="26"/>
      <c r="H18" s="64"/>
      <c r="I18" s="7"/>
      <c r="J18" t="s">
        <v>18</v>
      </c>
      <c r="L18" s="8" t="s">
        <v>965</v>
      </c>
    </row>
    <row r="19" spans="2:12">
      <c r="B19" s="64"/>
      <c r="C19" s="7"/>
      <c r="D19" s="5" t="s">
        <v>19</v>
      </c>
      <c r="E19" s="5">
        <v>2</v>
      </c>
      <c r="F19" s="6" t="s">
        <v>967</v>
      </c>
      <c r="H19" s="64"/>
      <c r="I19" s="7"/>
      <c r="J19" s="5" t="s">
        <v>19</v>
      </c>
      <c r="K19" s="5"/>
      <c r="L19" s="6" t="s">
        <v>965</v>
      </c>
    </row>
    <row r="20" spans="2:12">
      <c r="B20" s="64"/>
      <c r="C20" s="9"/>
      <c r="D20" s="10"/>
      <c r="E20" s="10">
        <f>SUM(E13:E19)</f>
        <v>10</v>
      </c>
      <c r="F20" s="11"/>
      <c r="H20" s="64"/>
      <c r="I20" s="9"/>
      <c r="J20" s="10"/>
      <c r="K20" s="10">
        <f>SUM(K13:K19)</f>
        <v>5</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L24" s="8"/>
    </row>
    <row r="25" spans="2:12">
      <c r="B25" s="64"/>
      <c r="C25" s="7"/>
      <c r="D25" s="5" t="s">
        <v>11</v>
      </c>
      <c r="E25" s="5"/>
      <c r="F25" s="6"/>
      <c r="H25" s="64"/>
      <c r="I25" s="7"/>
      <c r="J25" s="5" t="s">
        <v>11</v>
      </c>
      <c r="K25" s="5"/>
      <c r="L25" s="6" t="s">
        <v>968</v>
      </c>
    </row>
    <row r="26" spans="2:12">
      <c r="B26" s="64"/>
      <c r="C26" s="7"/>
      <c r="D26" t="s">
        <v>14</v>
      </c>
      <c r="F26" s="8"/>
      <c r="H26" s="64"/>
      <c r="I26" s="7"/>
      <c r="J26" t="s">
        <v>14</v>
      </c>
      <c r="L26" s="8"/>
    </row>
    <row r="27" spans="2:12">
      <c r="B27" s="64"/>
      <c r="C27" s="7"/>
      <c r="D27" s="5" t="s">
        <v>16</v>
      </c>
      <c r="E27" s="5"/>
      <c r="F27" s="6"/>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0</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1</v>
      </c>
      <c r="F33" s="6" t="s">
        <v>969</v>
      </c>
      <c r="H33" s="64"/>
      <c r="I33" s="4"/>
      <c r="J33" s="5" t="s">
        <v>7</v>
      </c>
      <c r="K33" s="5">
        <v>2</v>
      </c>
      <c r="L33" s="6" t="s">
        <v>970</v>
      </c>
    </row>
    <row r="34" spans="2:12" ht="15.95">
      <c r="B34" s="64"/>
      <c r="C34" s="7"/>
      <c r="D34" t="s">
        <v>9</v>
      </c>
      <c r="E34">
        <v>0.75</v>
      </c>
      <c r="F34" s="14" t="s">
        <v>971</v>
      </c>
      <c r="H34" s="64"/>
      <c r="I34" s="7"/>
      <c r="J34" t="s">
        <v>9</v>
      </c>
      <c r="K34">
        <v>1</v>
      </c>
      <c r="L34" s="8" t="s">
        <v>972</v>
      </c>
    </row>
    <row r="35" spans="2:12" ht="12" customHeight="1">
      <c r="B35" s="64"/>
      <c r="C35" s="7"/>
      <c r="D35" s="5" t="s">
        <v>11</v>
      </c>
      <c r="E35" s="5">
        <v>3</v>
      </c>
      <c r="F35" s="15" t="s">
        <v>973</v>
      </c>
      <c r="H35" s="64"/>
      <c r="I35" s="7"/>
      <c r="J35" s="5" t="s">
        <v>11</v>
      </c>
      <c r="K35" s="5"/>
      <c r="L35" s="6"/>
    </row>
    <row r="36" spans="2:12">
      <c r="B36" s="64"/>
      <c r="C36" s="7"/>
      <c r="D36" t="s">
        <v>14</v>
      </c>
      <c r="E36">
        <v>5</v>
      </c>
      <c r="F36" s="16" t="s">
        <v>974</v>
      </c>
      <c r="H36" s="64"/>
      <c r="I36" s="7"/>
      <c r="J36" t="s">
        <v>14</v>
      </c>
      <c r="L36" s="8"/>
    </row>
    <row r="37" spans="2:12">
      <c r="B37" s="64"/>
      <c r="C37" s="7"/>
      <c r="D37" s="5" t="s">
        <v>16</v>
      </c>
      <c r="E37" s="5"/>
      <c r="F37" s="17"/>
      <c r="H37" s="64"/>
      <c r="I37" s="7"/>
      <c r="J37" s="5" t="s">
        <v>16</v>
      </c>
      <c r="K37" s="5"/>
      <c r="L37" s="6"/>
    </row>
    <row r="38" spans="2:12">
      <c r="B38" s="64"/>
      <c r="C38" s="7"/>
      <c r="D38" t="s">
        <v>18</v>
      </c>
      <c r="F38" s="8"/>
      <c r="H38" s="64"/>
      <c r="I38" s="7"/>
      <c r="J38" t="s">
        <v>18</v>
      </c>
    </row>
    <row r="39" spans="2:12">
      <c r="B39" s="64"/>
      <c r="C39" s="7"/>
      <c r="D39" s="5" t="s">
        <v>19</v>
      </c>
      <c r="E39" s="5"/>
      <c r="F39" s="6"/>
      <c r="H39" s="64"/>
      <c r="I39" s="7"/>
      <c r="J39" s="5" t="s">
        <v>19</v>
      </c>
      <c r="K39">
        <v>2.5</v>
      </c>
      <c r="L39" s="8" t="s">
        <v>975</v>
      </c>
    </row>
    <row r="40" spans="2:12">
      <c r="B40" s="64"/>
      <c r="C40" s="9"/>
      <c r="D40" s="10"/>
      <c r="E40" s="10">
        <f>SUM(E33:E39)</f>
        <v>9.75</v>
      </c>
      <c r="F40" s="11" t="s">
        <v>976</v>
      </c>
      <c r="H40" s="64"/>
      <c r="I40" s="9"/>
      <c r="J40" s="10"/>
      <c r="K40" s="10">
        <f>SUM(K33:K39)</f>
        <v>5.5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3</v>
      </c>
      <c r="F43" s="6" t="s">
        <v>977</v>
      </c>
      <c r="H43" s="64"/>
      <c r="I43" s="4"/>
      <c r="J43" s="5" t="s">
        <v>7</v>
      </c>
      <c r="K43" s="5">
        <v>3</v>
      </c>
      <c r="L43" s="6" t="s">
        <v>978</v>
      </c>
    </row>
    <row r="44" spans="2:12">
      <c r="B44" s="64"/>
      <c r="C44" s="7"/>
      <c r="D44" t="s">
        <v>9</v>
      </c>
      <c r="E44">
        <v>6</v>
      </c>
      <c r="F44" s="8" t="s">
        <v>979</v>
      </c>
      <c r="H44" s="64"/>
      <c r="I44" s="7"/>
      <c r="J44" t="s">
        <v>9</v>
      </c>
      <c r="K44">
        <v>8</v>
      </c>
      <c r="L44" s="8" t="s">
        <v>980</v>
      </c>
    </row>
    <row r="45" spans="2:12">
      <c r="B45" s="64"/>
      <c r="C45" s="7"/>
      <c r="D45" s="5" t="s">
        <v>11</v>
      </c>
      <c r="E45" s="5">
        <v>3</v>
      </c>
      <c r="F45" s="6" t="s">
        <v>981</v>
      </c>
      <c r="H45" s="64"/>
      <c r="I45" s="7"/>
      <c r="J45" s="5" t="s">
        <v>11</v>
      </c>
      <c r="K45" s="5">
        <v>4</v>
      </c>
      <c r="L45" s="6" t="s">
        <v>982</v>
      </c>
    </row>
    <row r="46" spans="2:12">
      <c r="B46" s="64"/>
      <c r="C46" s="7"/>
      <c r="D46" t="s">
        <v>14</v>
      </c>
      <c r="E46">
        <v>4</v>
      </c>
      <c r="F46" s="8" t="s">
        <v>983</v>
      </c>
      <c r="H46" s="64"/>
      <c r="I46" s="7"/>
      <c r="J46" t="s">
        <v>14</v>
      </c>
      <c r="K46">
        <v>6</v>
      </c>
      <c r="L46" s="8" t="s">
        <v>984</v>
      </c>
    </row>
    <row r="47" spans="2:12">
      <c r="B47" s="64"/>
      <c r="C47" s="7"/>
      <c r="D47" s="5" t="s">
        <v>16</v>
      </c>
      <c r="E47" s="5"/>
      <c r="F47" s="6" t="s">
        <v>985</v>
      </c>
      <c r="H47" s="64"/>
      <c r="I47" s="7"/>
      <c r="J47" s="5" t="s">
        <v>16</v>
      </c>
      <c r="K47" s="5"/>
      <c r="L47" s="6"/>
    </row>
    <row r="48" spans="2:12">
      <c r="B48" s="64"/>
      <c r="C48" s="7"/>
      <c r="D48" t="s">
        <v>18</v>
      </c>
      <c r="F48" s="6" t="s">
        <v>985</v>
      </c>
      <c r="H48" s="64"/>
      <c r="I48" s="7"/>
      <c r="J48" t="s">
        <v>18</v>
      </c>
      <c r="L48" s="8"/>
    </row>
    <row r="49" spans="2:12">
      <c r="B49" s="64"/>
      <c r="C49" s="7"/>
      <c r="D49" s="5" t="s">
        <v>19</v>
      </c>
      <c r="E49" s="5"/>
      <c r="F49" s="6" t="s">
        <v>985</v>
      </c>
      <c r="H49" s="64"/>
      <c r="I49" s="7"/>
      <c r="J49" s="5" t="s">
        <v>19</v>
      </c>
      <c r="K49" s="5"/>
      <c r="L49" s="6"/>
    </row>
    <row r="50" spans="2:12">
      <c r="B50" s="64"/>
      <c r="C50" s="9"/>
      <c r="D50" s="10"/>
      <c r="E50" s="10">
        <f>SUM(E43:E49)</f>
        <v>16</v>
      </c>
      <c r="F50" s="11"/>
      <c r="H50" s="64"/>
      <c r="I50" s="9"/>
      <c r="J50" s="10"/>
      <c r="K50" s="10">
        <f>SUM(K43:K49)</f>
        <v>21</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019E-E83F-4877-9FC6-02E912B7503B}">
  <dimension ref="B2:L50"/>
  <sheetViews>
    <sheetView workbookViewId="0">
      <selection activeCell="E37" sqref="E37"/>
    </sheetView>
  </sheetViews>
  <sheetFormatPr defaultColWidth="8.85546875" defaultRowHeight="15"/>
  <cols>
    <col min="4" max="4" width="11.42578125" bestFit="1" customWidth="1"/>
    <col min="5" max="5" width="9.140625" bestFit="1" customWidth="1"/>
    <col min="6" max="6" width="81.140625" customWidth="1"/>
    <col min="7" max="9" width="9.140625" bestFit="1" customWidth="1"/>
    <col min="10" max="10" width="11.42578125" bestFit="1" customWidth="1"/>
    <col min="11" max="11" width="9.1406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8</v>
      </c>
      <c r="F3" s="6" t="s">
        <v>986</v>
      </c>
      <c r="H3" s="64"/>
      <c r="I3" s="4"/>
      <c r="J3" s="5" t="s">
        <v>7</v>
      </c>
      <c r="K3" s="5"/>
      <c r="L3" s="6"/>
    </row>
    <row r="4" spans="2:12">
      <c r="B4" s="64"/>
      <c r="C4" s="7"/>
      <c r="D4" t="s">
        <v>9</v>
      </c>
      <c r="E4">
        <v>8</v>
      </c>
      <c r="F4" s="8" t="s">
        <v>987</v>
      </c>
      <c r="H4" s="64"/>
      <c r="I4" s="7"/>
      <c r="J4" t="s">
        <v>9</v>
      </c>
      <c r="L4" s="8" t="s">
        <v>988</v>
      </c>
    </row>
    <row r="5" spans="2:12">
      <c r="B5" s="64"/>
      <c r="C5" s="7"/>
      <c r="D5" s="5" t="s">
        <v>11</v>
      </c>
      <c r="E5" s="5">
        <v>10</v>
      </c>
      <c r="F5" s="6" t="s">
        <v>989</v>
      </c>
      <c r="H5" s="64"/>
      <c r="I5" s="7"/>
      <c r="J5" s="5" t="s">
        <v>11</v>
      </c>
      <c r="K5" s="5"/>
      <c r="L5" s="6"/>
    </row>
    <row r="6" spans="2:12">
      <c r="B6" s="64"/>
      <c r="C6" s="7"/>
      <c r="D6" t="s">
        <v>14</v>
      </c>
      <c r="E6">
        <v>10</v>
      </c>
      <c r="F6" s="8" t="s">
        <v>990</v>
      </c>
      <c r="H6" s="64"/>
      <c r="I6" s="7"/>
      <c r="J6" t="s">
        <v>14</v>
      </c>
      <c r="K6">
        <v>2</v>
      </c>
      <c r="L6" s="8" t="s">
        <v>991</v>
      </c>
    </row>
    <row r="7" spans="2:12">
      <c r="B7" s="64"/>
      <c r="C7" s="7"/>
      <c r="D7" s="5" t="s">
        <v>16</v>
      </c>
      <c r="E7" s="5">
        <v>5</v>
      </c>
      <c r="F7" s="6" t="s">
        <v>992</v>
      </c>
      <c r="H7" s="64"/>
      <c r="I7" s="7"/>
      <c r="J7" s="5" t="s">
        <v>16</v>
      </c>
      <c r="K7" s="5"/>
      <c r="L7" s="6"/>
    </row>
    <row r="8" spans="2:12">
      <c r="B8" s="64"/>
      <c r="C8" s="7"/>
      <c r="D8" t="s">
        <v>18</v>
      </c>
      <c r="E8">
        <v>2</v>
      </c>
      <c r="F8" s="8" t="s">
        <v>993</v>
      </c>
      <c r="H8" s="64"/>
      <c r="I8" s="7"/>
      <c r="J8" t="s">
        <v>18</v>
      </c>
      <c r="L8" s="8"/>
    </row>
    <row r="9" spans="2:12">
      <c r="B9" s="64"/>
      <c r="C9" s="7"/>
      <c r="D9" s="5" t="s">
        <v>19</v>
      </c>
      <c r="E9" s="5">
        <v>2</v>
      </c>
      <c r="F9" s="6" t="s">
        <v>994</v>
      </c>
      <c r="H9" s="64"/>
      <c r="I9" s="7"/>
      <c r="J9" s="5" t="s">
        <v>19</v>
      </c>
      <c r="K9" s="5"/>
      <c r="L9" s="6"/>
    </row>
    <row r="10" spans="2:12">
      <c r="B10" s="64"/>
      <c r="C10" s="9"/>
      <c r="D10" s="10"/>
      <c r="E10" s="10">
        <f>SUM(E3:E9)</f>
        <v>45</v>
      </c>
      <c r="F10" s="11"/>
      <c r="H10" s="64"/>
      <c r="I10" s="9"/>
      <c r="J10" s="10"/>
      <c r="K10" s="10">
        <f>SUM(K3:K9)</f>
        <v>2</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4</v>
      </c>
      <c r="F13" s="5" t="s">
        <v>995</v>
      </c>
      <c r="H13" s="64"/>
      <c r="I13" s="4"/>
      <c r="J13" s="5" t="s">
        <v>7</v>
      </c>
      <c r="K13" s="5">
        <v>1</v>
      </c>
      <c r="L13" s="6" t="s">
        <v>996</v>
      </c>
    </row>
    <row r="14" spans="2:12">
      <c r="B14" s="64"/>
      <c r="C14" s="7"/>
      <c r="D14" t="s">
        <v>9</v>
      </c>
      <c r="E14">
        <v>5</v>
      </c>
      <c r="F14" s="8" t="s">
        <v>997</v>
      </c>
      <c r="G14" t="s">
        <v>26</v>
      </c>
      <c r="H14" s="64"/>
      <c r="I14" s="7"/>
      <c r="J14" t="s">
        <v>9</v>
      </c>
      <c r="L14" s="8" t="s">
        <v>998</v>
      </c>
    </row>
    <row r="15" spans="2:12">
      <c r="B15" s="64"/>
      <c r="C15" s="7"/>
      <c r="D15" s="5" t="s">
        <v>11</v>
      </c>
      <c r="E15" s="5"/>
      <c r="F15" s="6" t="s">
        <v>999</v>
      </c>
      <c r="H15" s="64"/>
      <c r="I15" s="7"/>
      <c r="J15" s="5" t="s">
        <v>11</v>
      </c>
      <c r="K15" s="5"/>
      <c r="L15" s="6" t="s">
        <v>1000</v>
      </c>
    </row>
    <row r="16" spans="2:12">
      <c r="B16" s="64"/>
      <c r="C16" s="7"/>
      <c r="D16" t="s">
        <v>14</v>
      </c>
      <c r="E16">
        <v>1.5</v>
      </c>
      <c r="F16" s="8" t="s">
        <v>1001</v>
      </c>
      <c r="H16" s="64"/>
      <c r="I16" s="7"/>
      <c r="J16" t="s">
        <v>14</v>
      </c>
      <c r="L16" s="8" t="s">
        <v>1000</v>
      </c>
    </row>
    <row r="17" spans="2:12">
      <c r="B17" s="64"/>
      <c r="C17" s="7"/>
      <c r="D17" s="5" t="s">
        <v>16</v>
      </c>
      <c r="E17" s="5">
        <v>4</v>
      </c>
      <c r="F17" s="25" t="s">
        <v>1002</v>
      </c>
      <c r="H17" s="64"/>
      <c r="I17" s="7"/>
      <c r="J17" s="5" t="s">
        <v>16</v>
      </c>
      <c r="K17" s="5"/>
      <c r="L17" s="6" t="s">
        <v>1000</v>
      </c>
    </row>
    <row r="18" spans="2:12">
      <c r="B18" s="64"/>
      <c r="C18" s="7"/>
      <c r="D18" t="s">
        <v>18</v>
      </c>
      <c r="F18" s="26"/>
      <c r="H18" s="64"/>
      <c r="I18" s="7"/>
      <c r="J18" t="s">
        <v>18</v>
      </c>
      <c r="L18" s="8" t="s">
        <v>1000</v>
      </c>
    </row>
    <row r="19" spans="2:12">
      <c r="B19" s="64"/>
      <c r="C19" s="7"/>
      <c r="D19" s="5" t="s">
        <v>19</v>
      </c>
      <c r="E19" s="5">
        <v>2</v>
      </c>
      <c r="F19" s="6" t="s">
        <v>1003</v>
      </c>
      <c r="H19" s="64"/>
      <c r="I19" s="7"/>
      <c r="J19" s="5" t="s">
        <v>19</v>
      </c>
      <c r="K19" s="5"/>
      <c r="L19" s="6" t="s">
        <v>1000</v>
      </c>
    </row>
    <row r="20" spans="2:12">
      <c r="B20" s="64"/>
      <c r="C20" s="9"/>
      <c r="D20" s="10"/>
      <c r="E20" s="10">
        <f>SUM(E13:E19)</f>
        <v>16.5</v>
      </c>
      <c r="F20" s="11"/>
      <c r="H20" s="64"/>
      <c r="I20" s="9"/>
      <c r="J20" s="10"/>
      <c r="K20" s="10">
        <f>SUM(K13:K19)</f>
        <v>1</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L24" s="8"/>
    </row>
    <row r="25" spans="2:12">
      <c r="B25" s="64"/>
      <c r="C25" s="7"/>
      <c r="D25" s="5" t="s">
        <v>11</v>
      </c>
      <c r="E25" s="5"/>
      <c r="F25" s="6"/>
      <c r="H25" s="64"/>
      <c r="I25" s="7"/>
      <c r="J25" s="5" t="s">
        <v>11</v>
      </c>
      <c r="K25" s="5"/>
      <c r="L25" s="6"/>
    </row>
    <row r="26" spans="2:12">
      <c r="B26" s="64"/>
      <c r="C26" s="7"/>
      <c r="D26" t="s">
        <v>14</v>
      </c>
      <c r="F26" s="8"/>
      <c r="H26" s="64"/>
      <c r="I26" s="7"/>
      <c r="J26" t="s">
        <v>14</v>
      </c>
      <c r="L26" s="8"/>
    </row>
    <row r="27" spans="2:12">
      <c r="B27" s="64"/>
      <c r="C27" s="7"/>
      <c r="D27" s="5" t="s">
        <v>16</v>
      </c>
      <c r="E27" s="5"/>
      <c r="F27" s="6"/>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0</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0.5</v>
      </c>
      <c r="F33" s="6" t="s">
        <v>1004</v>
      </c>
      <c r="H33" s="64"/>
      <c r="I33" s="4"/>
      <c r="J33" s="5" t="s">
        <v>7</v>
      </c>
      <c r="K33" s="5"/>
      <c r="L33" s="6"/>
    </row>
    <row r="34" spans="2:12">
      <c r="B34" s="64"/>
      <c r="C34" s="7"/>
      <c r="D34" t="s">
        <v>9</v>
      </c>
      <c r="F34" s="14"/>
      <c r="H34" s="64"/>
      <c r="I34" s="7"/>
      <c r="J34" t="s">
        <v>9</v>
      </c>
      <c r="K34">
        <v>1</v>
      </c>
      <c r="L34" s="8" t="s">
        <v>1005</v>
      </c>
    </row>
    <row r="35" spans="2:12" ht="12" customHeight="1">
      <c r="B35" s="64"/>
      <c r="C35" s="7"/>
      <c r="D35" s="5" t="s">
        <v>11</v>
      </c>
      <c r="E35" s="5">
        <v>0.75</v>
      </c>
      <c r="F35" s="15" t="s">
        <v>1006</v>
      </c>
      <c r="H35" s="64"/>
      <c r="I35" s="7"/>
      <c r="J35" s="5" t="s">
        <v>11</v>
      </c>
      <c r="K35" s="5"/>
      <c r="L35" s="6"/>
    </row>
    <row r="36" spans="2:12">
      <c r="B36" s="64"/>
      <c r="C36" s="7"/>
      <c r="D36" t="s">
        <v>14</v>
      </c>
      <c r="E36">
        <v>1.5</v>
      </c>
      <c r="F36" s="16" t="s">
        <v>1007</v>
      </c>
      <c r="H36" s="64"/>
      <c r="I36" s="7"/>
      <c r="J36" t="s">
        <v>14</v>
      </c>
      <c r="L36" s="8"/>
    </row>
    <row r="37" spans="2:12">
      <c r="B37" s="64"/>
      <c r="C37" s="7"/>
      <c r="D37" s="5" t="s">
        <v>16</v>
      </c>
      <c r="E37" s="5">
        <v>1.5</v>
      </c>
      <c r="F37" s="17" t="s">
        <v>1008</v>
      </c>
      <c r="H37" s="64"/>
      <c r="I37" s="7"/>
      <c r="J37" s="5" t="s">
        <v>16</v>
      </c>
      <c r="K37" s="5">
        <v>2</v>
      </c>
      <c r="L37" s="6" t="s">
        <v>1009</v>
      </c>
    </row>
    <row r="38" spans="2:12">
      <c r="B38" s="64"/>
      <c r="C38" s="7"/>
      <c r="D38" t="s">
        <v>18</v>
      </c>
      <c r="F38" s="8"/>
      <c r="H38" s="64"/>
      <c r="I38" s="7"/>
      <c r="J38" t="s">
        <v>18</v>
      </c>
      <c r="L38" s="8"/>
    </row>
    <row r="39" spans="2:12">
      <c r="B39" s="64"/>
      <c r="C39" s="7"/>
      <c r="D39" s="5" t="s">
        <v>19</v>
      </c>
      <c r="E39" s="5"/>
      <c r="F39" s="6"/>
      <c r="H39" s="64"/>
      <c r="I39" s="7"/>
      <c r="J39" s="5" t="s">
        <v>19</v>
      </c>
      <c r="K39" s="5"/>
      <c r="L39" s="6"/>
    </row>
    <row r="40" spans="2:12">
      <c r="B40" s="64"/>
      <c r="C40" s="9"/>
      <c r="D40" s="10"/>
      <c r="E40" s="10">
        <f>SUM(E33:E39)</f>
        <v>4.25</v>
      </c>
      <c r="F40" s="11" t="s">
        <v>976</v>
      </c>
      <c r="H40" s="64"/>
      <c r="I40" s="9"/>
      <c r="J40" s="10"/>
      <c r="K40" s="10">
        <f>SUM(K33:K39)</f>
        <v>3</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4</v>
      </c>
      <c r="F43" s="6" t="s">
        <v>1010</v>
      </c>
      <c r="H43" s="64"/>
      <c r="I43" s="4"/>
      <c r="J43" s="5" t="s">
        <v>7</v>
      </c>
      <c r="K43" s="5"/>
      <c r="L43" s="6"/>
    </row>
    <row r="44" spans="2:12">
      <c r="B44" s="64"/>
      <c r="C44" s="7"/>
      <c r="D44" t="s">
        <v>9</v>
      </c>
      <c r="E44">
        <v>3</v>
      </c>
      <c r="F44" s="8" t="s">
        <v>1011</v>
      </c>
      <c r="H44" s="64"/>
      <c r="I44" s="7"/>
      <c r="J44" t="s">
        <v>9</v>
      </c>
      <c r="K44">
        <v>1.5</v>
      </c>
      <c r="L44" s="8" t="s">
        <v>1012</v>
      </c>
    </row>
    <row r="45" spans="2:12">
      <c r="B45" s="64"/>
      <c r="C45" s="7"/>
      <c r="D45" s="5" t="s">
        <v>11</v>
      </c>
      <c r="E45" s="5">
        <v>4</v>
      </c>
      <c r="F45" s="6" t="s">
        <v>1013</v>
      </c>
      <c r="H45" s="64"/>
      <c r="I45" s="7"/>
      <c r="J45" s="5" t="s">
        <v>11</v>
      </c>
      <c r="K45" s="5">
        <v>1</v>
      </c>
      <c r="L45" s="6" t="s">
        <v>1014</v>
      </c>
    </row>
    <row r="46" spans="2:12">
      <c r="B46" s="64"/>
      <c r="C46" s="7"/>
      <c r="D46" t="s">
        <v>14</v>
      </c>
      <c r="E46">
        <v>4</v>
      </c>
      <c r="F46" s="8" t="s">
        <v>1015</v>
      </c>
      <c r="H46" s="64"/>
      <c r="I46" s="7"/>
      <c r="J46" t="s">
        <v>14</v>
      </c>
      <c r="L46" s="8"/>
    </row>
    <row r="47" spans="2:12">
      <c r="B47" s="64"/>
      <c r="C47" s="7"/>
      <c r="D47" s="5" t="s">
        <v>16</v>
      </c>
      <c r="E47" s="5">
        <v>8</v>
      </c>
      <c r="F47" s="6" t="s">
        <v>1016</v>
      </c>
      <c r="H47" s="64"/>
      <c r="I47" s="7"/>
      <c r="J47" s="5" t="s">
        <v>16</v>
      </c>
      <c r="K47" s="5"/>
      <c r="L47" s="6"/>
    </row>
    <row r="48" spans="2:12">
      <c r="B48" s="64"/>
      <c r="C48" s="7"/>
      <c r="D48" t="s">
        <v>18</v>
      </c>
      <c r="F48" s="8"/>
      <c r="H48" s="64"/>
      <c r="I48" s="7"/>
      <c r="J48" t="s">
        <v>18</v>
      </c>
      <c r="L48" s="8"/>
    </row>
    <row r="49" spans="2:12">
      <c r="B49" s="64"/>
      <c r="C49" s="7"/>
      <c r="D49" s="5" t="s">
        <v>19</v>
      </c>
      <c r="E49" s="5"/>
      <c r="F49" s="6"/>
      <c r="H49" s="64"/>
      <c r="I49" s="7"/>
      <c r="J49" s="5" t="s">
        <v>19</v>
      </c>
      <c r="K49" s="5">
        <v>1</v>
      </c>
      <c r="L49" s="6" t="s">
        <v>1017</v>
      </c>
    </row>
    <row r="50" spans="2:12">
      <c r="B50" s="64"/>
      <c r="C50" s="9"/>
      <c r="D50" s="10"/>
      <c r="E50" s="10">
        <f>SUM(E43:E49)</f>
        <v>23</v>
      </c>
      <c r="F50" s="11" t="s">
        <v>1018</v>
      </c>
      <c r="H50" s="64"/>
      <c r="I50" s="9"/>
      <c r="J50" s="10"/>
      <c r="K50" s="10">
        <f>SUM(K43:K49)</f>
        <v>3.5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7559E-034A-469B-8D8D-A8D279C7E763}">
  <dimension ref="B2:L50"/>
  <sheetViews>
    <sheetView workbookViewId="0">
      <selection activeCell="L8" sqref="L8"/>
    </sheetView>
  </sheetViews>
  <sheetFormatPr defaultColWidth="8.85546875" defaultRowHeight="15"/>
  <cols>
    <col min="4" max="4" width="11.42578125" bestFit="1" customWidth="1"/>
    <col min="5" max="5" width="9.140625" bestFit="1" customWidth="1"/>
    <col min="6" max="6" width="76.42578125" customWidth="1"/>
    <col min="7" max="9" width="9.140625" bestFit="1" customWidth="1"/>
    <col min="10" max="10" width="11.42578125" bestFit="1" customWidth="1"/>
    <col min="11" max="11" width="9.1406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10</v>
      </c>
      <c r="F3" s="6" t="s">
        <v>1019</v>
      </c>
      <c r="H3" s="64"/>
      <c r="I3" s="4"/>
      <c r="J3" s="5" t="s">
        <v>7</v>
      </c>
      <c r="K3" s="5"/>
      <c r="L3" s="6"/>
    </row>
    <row r="4" spans="2:12">
      <c r="B4" s="64"/>
      <c r="C4" s="7"/>
      <c r="D4" t="s">
        <v>9</v>
      </c>
      <c r="E4">
        <v>8.5</v>
      </c>
      <c r="F4" s="8" t="s">
        <v>732</v>
      </c>
      <c r="H4" s="64"/>
      <c r="I4" s="7"/>
      <c r="J4" t="s">
        <v>9</v>
      </c>
      <c r="L4" s="8"/>
    </row>
    <row r="5" spans="2:12">
      <c r="B5" s="64"/>
      <c r="C5" s="7"/>
      <c r="D5" s="5" t="s">
        <v>11</v>
      </c>
      <c r="E5" s="5">
        <v>7</v>
      </c>
      <c r="F5" s="6" t="s">
        <v>1020</v>
      </c>
      <c r="H5" s="64"/>
      <c r="I5" s="7"/>
      <c r="J5" s="5" t="s">
        <v>11</v>
      </c>
      <c r="K5" s="5">
        <v>1</v>
      </c>
      <c r="L5" s="6" t="s">
        <v>1021</v>
      </c>
    </row>
    <row r="6" spans="2:12">
      <c r="B6" s="64"/>
      <c r="C6" s="7"/>
      <c r="D6" t="s">
        <v>14</v>
      </c>
      <c r="E6">
        <v>8</v>
      </c>
      <c r="F6" s="8" t="s">
        <v>1022</v>
      </c>
      <c r="H6" s="64"/>
      <c r="I6" s="7"/>
      <c r="J6" t="s">
        <v>14</v>
      </c>
      <c r="L6" s="8"/>
    </row>
    <row r="7" spans="2:12">
      <c r="B7" s="64"/>
      <c r="C7" s="7"/>
      <c r="D7" s="5" t="s">
        <v>16</v>
      </c>
      <c r="E7" s="5">
        <v>2</v>
      </c>
      <c r="F7" s="6" t="s">
        <v>1023</v>
      </c>
      <c r="H7" s="64"/>
      <c r="I7" s="7"/>
      <c r="J7" s="5" t="s">
        <v>16</v>
      </c>
      <c r="K7" s="5"/>
      <c r="L7" s="6" t="s">
        <v>1024</v>
      </c>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35.5</v>
      </c>
      <c r="F10" s="11"/>
      <c r="H10" s="64"/>
      <c r="I10" s="9"/>
      <c r="J10" s="10"/>
      <c r="K10" s="10">
        <f>SUM(K3:K9)</f>
        <v>1</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c r="H13" s="64"/>
      <c r="I13" s="4"/>
      <c r="J13" s="5" t="s">
        <v>7</v>
      </c>
      <c r="K13" s="5"/>
      <c r="L13" s="6" t="s">
        <v>1000</v>
      </c>
    </row>
    <row r="14" spans="2:12">
      <c r="B14" s="64"/>
      <c r="C14" s="7"/>
      <c r="D14" t="s">
        <v>9</v>
      </c>
      <c r="E14">
        <v>1</v>
      </c>
      <c r="F14" s="8" t="s">
        <v>1025</v>
      </c>
      <c r="G14" t="s">
        <v>26</v>
      </c>
      <c r="H14" s="64"/>
      <c r="I14" s="7"/>
      <c r="J14" t="s">
        <v>9</v>
      </c>
      <c r="K14">
        <v>2</v>
      </c>
      <c r="L14" s="8" t="s">
        <v>1026</v>
      </c>
    </row>
    <row r="15" spans="2:12">
      <c r="B15" s="64"/>
      <c r="C15" s="7"/>
      <c r="D15" s="5" t="s">
        <v>11</v>
      </c>
      <c r="E15" s="5">
        <v>7</v>
      </c>
      <c r="F15" s="6" t="s">
        <v>1027</v>
      </c>
      <c r="H15" s="64"/>
      <c r="I15" s="7"/>
      <c r="J15" s="5" t="s">
        <v>11</v>
      </c>
      <c r="K15" s="5">
        <v>1</v>
      </c>
      <c r="L15" s="6" t="s">
        <v>1028</v>
      </c>
    </row>
    <row r="16" spans="2:12">
      <c r="B16" s="64"/>
      <c r="C16" s="7"/>
      <c r="D16" t="s">
        <v>14</v>
      </c>
      <c r="E16">
        <v>7.5</v>
      </c>
      <c r="F16" s="8" t="s">
        <v>1029</v>
      </c>
      <c r="H16" s="64"/>
      <c r="I16" s="7"/>
      <c r="J16" t="s">
        <v>14</v>
      </c>
      <c r="K16">
        <v>4</v>
      </c>
      <c r="L16" s="8" t="s">
        <v>1030</v>
      </c>
    </row>
    <row r="17" spans="2:12">
      <c r="B17" s="64"/>
      <c r="C17" s="7"/>
      <c r="D17" s="5" t="s">
        <v>16</v>
      </c>
      <c r="E17" s="5">
        <v>5</v>
      </c>
      <c r="F17" s="25" t="s">
        <v>1031</v>
      </c>
      <c r="H17" s="64"/>
      <c r="I17" s="7"/>
      <c r="J17" s="5" t="s">
        <v>16</v>
      </c>
      <c r="K17" s="5">
        <v>2</v>
      </c>
      <c r="L17" s="6" t="s">
        <v>693</v>
      </c>
    </row>
    <row r="18" spans="2:12">
      <c r="B18" s="64"/>
      <c r="C18" s="7"/>
      <c r="D18" t="s">
        <v>18</v>
      </c>
      <c r="E18">
        <v>1.5</v>
      </c>
      <c r="F18" s="26" t="s">
        <v>1032</v>
      </c>
      <c r="H18" s="64"/>
      <c r="I18" s="7"/>
      <c r="J18" t="s">
        <v>18</v>
      </c>
      <c r="L18" s="8"/>
    </row>
    <row r="19" spans="2:12">
      <c r="B19" s="64"/>
      <c r="C19" s="7"/>
      <c r="D19" s="5" t="s">
        <v>19</v>
      </c>
      <c r="E19" s="5"/>
      <c r="F19" s="6"/>
      <c r="H19" s="64"/>
      <c r="I19" s="7"/>
      <c r="J19" s="5" t="s">
        <v>19</v>
      </c>
      <c r="K19" s="5"/>
      <c r="L19" s="6"/>
    </row>
    <row r="20" spans="2:12">
      <c r="B20" s="64"/>
      <c r="C20" s="9"/>
      <c r="D20" s="10"/>
      <c r="E20" s="10">
        <f>SUM(E13:E19)</f>
        <v>22</v>
      </c>
      <c r="F20" s="11"/>
      <c r="H20" s="64"/>
      <c r="I20" s="9"/>
      <c r="J20" s="10"/>
      <c r="K20" s="10">
        <f>SUM(K13:K19)</f>
        <v>9</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L24" s="8" t="s">
        <v>1033</v>
      </c>
    </row>
    <row r="25" spans="2:12">
      <c r="B25" s="64"/>
      <c r="C25" s="7"/>
      <c r="D25" s="5" t="s">
        <v>11</v>
      </c>
      <c r="E25" s="5"/>
      <c r="F25" s="6"/>
      <c r="H25" s="64"/>
      <c r="I25" s="7"/>
      <c r="J25" s="5" t="s">
        <v>11</v>
      </c>
      <c r="K25" s="5">
        <v>3</v>
      </c>
      <c r="L25" s="6" t="s">
        <v>1034</v>
      </c>
    </row>
    <row r="26" spans="2:12">
      <c r="B26" s="64"/>
      <c r="C26" s="7"/>
      <c r="D26" t="s">
        <v>14</v>
      </c>
      <c r="F26" s="8"/>
      <c r="H26" s="64"/>
      <c r="I26" s="7"/>
      <c r="J26" t="s">
        <v>14</v>
      </c>
      <c r="K26">
        <v>2.5</v>
      </c>
      <c r="L26" s="8" t="s">
        <v>1035</v>
      </c>
    </row>
    <row r="27" spans="2:12">
      <c r="B27" s="64"/>
      <c r="C27" s="7"/>
      <c r="D27" s="5" t="s">
        <v>16</v>
      </c>
      <c r="E27" s="5"/>
      <c r="F27" s="6"/>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v>1</v>
      </c>
      <c r="L29" s="6" t="s">
        <v>1036</v>
      </c>
    </row>
    <row r="30" spans="2:12">
      <c r="B30" s="64"/>
      <c r="C30" s="9"/>
      <c r="D30" s="10"/>
      <c r="E30" s="10">
        <f>SUM(E23:E29)</f>
        <v>0</v>
      </c>
      <c r="F30" s="11"/>
      <c r="H30" s="64"/>
      <c r="I30" s="9"/>
      <c r="J30" s="10"/>
      <c r="K30" s="10">
        <f>SUM(K23:K29)</f>
        <v>6.5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c r="F33" s="6"/>
      <c r="H33" s="64"/>
      <c r="I33" s="4"/>
      <c r="J33" s="5" t="s">
        <v>7</v>
      </c>
      <c r="K33" s="5">
        <v>1</v>
      </c>
      <c r="L33" s="6" t="s">
        <v>69</v>
      </c>
    </row>
    <row r="34" spans="2:12">
      <c r="B34" s="64"/>
      <c r="C34" s="7"/>
      <c r="D34" t="s">
        <v>9</v>
      </c>
      <c r="F34" s="14"/>
      <c r="H34" s="64"/>
      <c r="I34" s="7"/>
      <c r="J34" t="s">
        <v>9</v>
      </c>
      <c r="K34">
        <v>3.5</v>
      </c>
      <c r="L34" s="8" t="s">
        <v>1037</v>
      </c>
    </row>
    <row r="35" spans="2:12" ht="12" customHeight="1">
      <c r="B35" s="64"/>
      <c r="C35" s="7"/>
      <c r="D35" s="5" t="s">
        <v>11</v>
      </c>
      <c r="E35" s="5">
        <v>3</v>
      </c>
      <c r="F35" s="15" t="s">
        <v>1038</v>
      </c>
      <c r="H35" s="64"/>
      <c r="I35" s="7"/>
      <c r="J35" s="5" t="s">
        <v>11</v>
      </c>
      <c r="K35" s="5">
        <v>11.5</v>
      </c>
      <c r="L35" s="6" t="s">
        <v>1039</v>
      </c>
    </row>
    <row r="36" spans="2:12">
      <c r="B36" s="64"/>
      <c r="C36" s="7"/>
      <c r="D36" t="s">
        <v>14</v>
      </c>
      <c r="E36">
        <v>3</v>
      </c>
      <c r="F36" s="16" t="s">
        <v>1040</v>
      </c>
      <c r="H36" s="64"/>
      <c r="I36" s="7"/>
      <c r="J36" t="s">
        <v>14</v>
      </c>
      <c r="K36">
        <v>9</v>
      </c>
      <c r="L36" s="8" t="s">
        <v>1041</v>
      </c>
    </row>
    <row r="37" spans="2:12">
      <c r="B37" s="64"/>
      <c r="C37" s="7"/>
      <c r="D37" s="5" t="s">
        <v>16</v>
      </c>
      <c r="E37" s="5"/>
      <c r="F37" s="17" t="s">
        <v>1042</v>
      </c>
      <c r="H37" s="64"/>
      <c r="I37" s="7"/>
      <c r="J37" s="5" t="s">
        <v>16</v>
      </c>
      <c r="K37" s="5">
        <v>7</v>
      </c>
      <c r="L37" s="6" t="s">
        <v>1043</v>
      </c>
    </row>
    <row r="38" spans="2:12">
      <c r="B38" s="64"/>
      <c r="C38" s="7"/>
      <c r="D38" t="s">
        <v>18</v>
      </c>
      <c r="F38" s="8" t="s">
        <v>1042</v>
      </c>
      <c r="H38" s="64"/>
      <c r="I38" s="7"/>
      <c r="J38" t="s">
        <v>18</v>
      </c>
      <c r="K38">
        <v>2</v>
      </c>
      <c r="L38" s="8" t="s">
        <v>1044</v>
      </c>
    </row>
    <row r="39" spans="2:12">
      <c r="B39" s="64"/>
      <c r="C39" s="7"/>
      <c r="D39" s="5" t="s">
        <v>19</v>
      </c>
      <c r="E39" s="5"/>
      <c r="F39" s="6" t="s">
        <v>1042</v>
      </c>
      <c r="H39" s="64"/>
      <c r="I39" s="7"/>
      <c r="J39" s="5" t="s">
        <v>19</v>
      </c>
      <c r="K39" s="5">
        <v>2</v>
      </c>
      <c r="L39" s="6" t="s">
        <v>1045</v>
      </c>
    </row>
    <row r="40" spans="2:12">
      <c r="B40" s="64"/>
      <c r="C40" s="9"/>
      <c r="D40" s="10"/>
      <c r="E40" s="10">
        <f>SUM(E33:E39)</f>
        <v>6</v>
      </c>
      <c r="F40" s="11"/>
      <c r="H40" s="64"/>
      <c r="I40" s="9"/>
      <c r="J40" s="10"/>
      <c r="K40" s="10">
        <f>SUM(K33:K39)</f>
        <v>36</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4</v>
      </c>
      <c r="F43" s="6" t="s">
        <v>1046</v>
      </c>
      <c r="H43" s="64"/>
      <c r="I43" s="4"/>
      <c r="J43" s="5" t="s">
        <v>7</v>
      </c>
      <c r="K43" s="5">
        <v>2</v>
      </c>
      <c r="L43" s="6" t="s">
        <v>1047</v>
      </c>
    </row>
    <row r="44" spans="2:12">
      <c r="B44" s="64"/>
      <c r="C44" s="7"/>
      <c r="D44" t="s">
        <v>9</v>
      </c>
      <c r="E44">
        <v>4</v>
      </c>
      <c r="F44" s="8" t="s">
        <v>1048</v>
      </c>
      <c r="H44" s="64"/>
      <c r="I44" s="7"/>
      <c r="J44" t="s">
        <v>9</v>
      </c>
      <c r="L44" s="8"/>
    </row>
    <row r="45" spans="2:12">
      <c r="B45" s="64"/>
      <c r="C45" s="7"/>
      <c r="D45" s="5" t="s">
        <v>11</v>
      </c>
      <c r="E45" s="5">
        <v>8</v>
      </c>
      <c r="F45" s="6" t="s">
        <v>1049</v>
      </c>
      <c r="H45" s="64"/>
      <c r="I45" s="7"/>
      <c r="J45" s="5" t="s">
        <v>11</v>
      </c>
      <c r="K45" s="5">
        <v>4</v>
      </c>
      <c r="L45" s="6" t="s">
        <v>1050</v>
      </c>
    </row>
    <row r="46" spans="2:12" ht="32.1">
      <c r="B46" s="64"/>
      <c r="C46" s="7"/>
      <c r="D46" t="s">
        <v>14</v>
      </c>
      <c r="E46">
        <v>4</v>
      </c>
      <c r="F46" s="19" t="s">
        <v>1051</v>
      </c>
      <c r="H46" s="64"/>
      <c r="I46" s="7"/>
      <c r="J46" t="s">
        <v>14</v>
      </c>
      <c r="K46">
        <v>1.5</v>
      </c>
      <c r="L46" s="8" t="s">
        <v>1052</v>
      </c>
    </row>
    <row r="47" spans="2:12">
      <c r="B47" s="64"/>
      <c r="C47" s="7"/>
      <c r="D47" s="5" t="s">
        <v>16</v>
      </c>
      <c r="E47" s="5">
        <v>4</v>
      </c>
      <c r="F47" s="6" t="s">
        <v>1053</v>
      </c>
      <c r="H47" s="64"/>
      <c r="I47" s="7"/>
      <c r="J47" s="5" t="s">
        <v>16</v>
      </c>
      <c r="K47" s="5"/>
      <c r="L47" s="6"/>
    </row>
    <row r="48" spans="2:12">
      <c r="B48" s="64"/>
      <c r="C48" s="7"/>
      <c r="D48" t="s">
        <v>18</v>
      </c>
      <c r="F48" s="8"/>
      <c r="H48" s="64"/>
      <c r="I48" s="7"/>
      <c r="J48" t="s">
        <v>18</v>
      </c>
      <c r="K48">
        <v>1</v>
      </c>
      <c r="L48" s="8" t="s">
        <v>1054</v>
      </c>
    </row>
    <row r="49" spans="2:12">
      <c r="B49" s="64"/>
      <c r="C49" s="7"/>
      <c r="D49" s="5" t="s">
        <v>19</v>
      </c>
      <c r="E49" s="5"/>
      <c r="F49" s="6"/>
      <c r="H49" s="64"/>
      <c r="I49" s="7"/>
      <c r="J49" s="5" t="s">
        <v>19</v>
      </c>
      <c r="K49" s="5"/>
      <c r="L49" s="6"/>
    </row>
    <row r="50" spans="2:12">
      <c r="B50" s="64"/>
      <c r="C50" s="9"/>
      <c r="D50" s="10"/>
      <c r="E50" s="10">
        <f>SUM(E43:E49)</f>
        <v>24</v>
      </c>
      <c r="F50" s="11"/>
      <c r="H50" s="64"/>
      <c r="I50" s="9"/>
      <c r="J50" s="10"/>
      <c r="K50" s="10">
        <f>SUM(K43:K49)</f>
        <v>8.5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3D9C8-427D-4F2E-BA1F-D542861C9AF3}">
  <dimension ref="B2:L50"/>
  <sheetViews>
    <sheetView workbookViewId="0">
      <selection activeCell="I12" sqref="I12"/>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7</v>
      </c>
      <c r="F3" s="6" t="s">
        <v>1055</v>
      </c>
      <c r="H3" s="64"/>
      <c r="I3" s="4"/>
      <c r="J3" s="5" t="s">
        <v>7</v>
      </c>
      <c r="K3" s="5">
        <v>2.5</v>
      </c>
      <c r="L3" s="6" t="s">
        <v>1056</v>
      </c>
    </row>
    <row r="4" spans="2:12">
      <c r="B4" s="64"/>
      <c r="C4" s="7"/>
      <c r="D4" t="s">
        <v>9</v>
      </c>
      <c r="E4">
        <v>8</v>
      </c>
      <c r="F4" s="8" t="s">
        <v>1057</v>
      </c>
      <c r="H4" s="64"/>
      <c r="I4" s="7"/>
      <c r="J4" t="s">
        <v>9</v>
      </c>
      <c r="L4" s="8"/>
    </row>
    <row r="5" spans="2:12">
      <c r="B5" s="64"/>
      <c r="C5" s="7"/>
      <c r="D5" s="5" t="s">
        <v>11</v>
      </c>
      <c r="E5" s="5">
        <v>8</v>
      </c>
      <c r="F5" s="6" t="s">
        <v>1058</v>
      </c>
      <c r="H5" s="64"/>
      <c r="I5" s="7"/>
      <c r="J5" s="5" t="s">
        <v>11</v>
      </c>
      <c r="K5" s="5">
        <v>3</v>
      </c>
      <c r="L5" s="6" t="s">
        <v>1059</v>
      </c>
    </row>
    <row r="6" spans="2:12">
      <c r="B6" s="64"/>
      <c r="C6" s="7"/>
      <c r="D6" t="s">
        <v>14</v>
      </c>
      <c r="E6">
        <v>10</v>
      </c>
      <c r="F6" s="8" t="s">
        <v>1060</v>
      </c>
      <c r="H6" s="64"/>
      <c r="I6" s="7"/>
      <c r="J6" t="s">
        <v>14</v>
      </c>
      <c r="K6">
        <v>2.5</v>
      </c>
      <c r="L6" s="8" t="s">
        <v>1061</v>
      </c>
    </row>
    <row r="7" spans="2:12">
      <c r="B7" s="64"/>
      <c r="C7" s="7"/>
      <c r="D7" s="5" t="s">
        <v>16</v>
      </c>
      <c r="E7" s="5">
        <v>10</v>
      </c>
      <c r="F7" s="6" t="s">
        <v>1062</v>
      </c>
      <c r="H7" s="64"/>
      <c r="I7" s="7"/>
      <c r="J7" s="5" t="s">
        <v>16</v>
      </c>
      <c r="K7" s="5">
        <v>2</v>
      </c>
      <c r="L7" s="6" t="s">
        <v>1063</v>
      </c>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43</v>
      </c>
      <c r="F10" s="11"/>
      <c r="H10" s="64"/>
      <c r="I10" s="9"/>
      <c r="J10" s="10"/>
      <c r="K10" s="10">
        <f>SUM(K3:K9)</f>
        <v>10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3</v>
      </c>
      <c r="F13" s="6" t="s">
        <v>1064</v>
      </c>
      <c r="H13" s="64"/>
      <c r="I13" s="4"/>
      <c r="J13" s="5" t="s">
        <v>7</v>
      </c>
      <c r="K13" s="5">
        <v>2</v>
      </c>
      <c r="L13" s="6" t="s">
        <v>1065</v>
      </c>
    </row>
    <row r="14" spans="2:12">
      <c r="B14" s="64"/>
      <c r="C14" s="7"/>
      <c r="D14" t="s">
        <v>9</v>
      </c>
      <c r="E14">
        <v>3.5</v>
      </c>
      <c r="F14" s="8" t="s">
        <v>1066</v>
      </c>
      <c r="G14" t="s">
        <v>26</v>
      </c>
      <c r="H14" s="64"/>
      <c r="I14" s="7"/>
      <c r="J14" t="s">
        <v>9</v>
      </c>
      <c r="K14">
        <v>1</v>
      </c>
      <c r="L14" s="8" t="s">
        <v>433</v>
      </c>
    </row>
    <row r="15" spans="2:12">
      <c r="B15" s="64"/>
      <c r="C15" s="7"/>
      <c r="D15" s="5" t="s">
        <v>11</v>
      </c>
      <c r="E15" s="5">
        <v>5</v>
      </c>
      <c r="F15" s="6" t="s">
        <v>1067</v>
      </c>
      <c r="H15" s="64"/>
      <c r="I15" s="7"/>
      <c r="J15" s="5" t="s">
        <v>11</v>
      </c>
      <c r="K15" s="5">
        <v>3</v>
      </c>
      <c r="L15" s="6" t="s">
        <v>1068</v>
      </c>
    </row>
    <row r="16" spans="2:12">
      <c r="B16" s="64"/>
      <c r="C16" s="7"/>
      <c r="D16" t="s">
        <v>14</v>
      </c>
      <c r="E16">
        <v>7</v>
      </c>
      <c r="F16" s="8" t="s">
        <v>1069</v>
      </c>
      <c r="H16" s="64"/>
      <c r="I16" s="7"/>
      <c r="J16" t="s">
        <v>14</v>
      </c>
      <c r="K16">
        <v>1</v>
      </c>
      <c r="L16" s="8" t="s">
        <v>1070</v>
      </c>
    </row>
    <row r="17" spans="2:12">
      <c r="B17" s="64"/>
      <c r="C17" s="7"/>
      <c r="D17" s="5" t="s">
        <v>16</v>
      </c>
      <c r="E17" s="5">
        <v>2</v>
      </c>
      <c r="F17" s="25" t="s">
        <v>1071</v>
      </c>
      <c r="H17" s="64"/>
      <c r="I17" s="7"/>
      <c r="J17" s="5" t="s">
        <v>16</v>
      </c>
      <c r="K17" s="5">
        <v>1</v>
      </c>
      <c r="L17" s="6" t="s">
        <v>1072</v>
      </c>
    </row>
    <row r="18" spans="2:12">
      <c r="B18" s="64"/>
      <c r="C18" s="7"/>
      <c r="D18" t="s">
        <v>18</v>
      </c>
      <c r="F18" s="26"/>
      <c r="H18" s="64"/>
      <c r="I18" s="7"/>
      <c r="J18" t="s">
        <v>18</v>
      </c>
      <c r="L18" s="8"/>
    </row>
    <row r="19" spans="2:12">
      <c r="B19" s="64"/>
      <c r="C19" s="7"/>
      <c r="D19" s="5" t="s">
        <v>19</v>
      </c>
      <c r="E19" s="5">
        <v>1</v>
      </c>
      <c r="F19" s="6" t="s">
        <v>1073</v>
      </c>
      <c r="H19" s="64"/>
      <c r="I19" s="7"/>
      <c r="J19" s="5" t="s">
        <v>19</v>
      </c>
      <c r="K19" s="5"/>
      <c r="L19" s="6"/>
    </row>
    <row r="20" spans="2:12">
      <c r="B20" s="64"/>
      <c r="C20" s="9"/>
      <c r="D20" s="10"/>
      <c r="E20" s="10">
        <f>SUM(E13:E19)</f>
        <v>21.5</v>
      </c>
      <c r="F20" s="11"/>
      <c r="H20" s="64"/>
      <c r="I20" s="9"/>
      <c r="J20" s="10"/>
      <c r="K20" s="10">
        <f>SUM(K13:K19)</f>
        <v>8</v>
      </c>
      <c r="L20" s="11"/>
    </row>
    <row r="22" spans="2:12">
      <c r="B22" s="64" t="s">
        <v>27</v>
      </c>
      <c r="C22" s="1"/>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v>1</v>
      </c>
      <c r="L23" s="6" t="s">
        <v>1074</v>
      </c>
    </row>
    <row r="24" spans="2:12">
      <c r="B24" s="64"/>
      <c r="C24" s="7"/>
      <c r="D24" t="s">
        <v>9</v>
      </c>
      <c r="F24" s="8"/>
      <c r="H24" s="64"/>
      <c r="I24" s="7"/>
      <c r="J24" t="s">
        <v>9</v>
      </c>
      <c r="K24">
        <v>1</v>
      </c>
      <c r="L24" s="8" t="s">
        <v>1075</v>
      </c>
    </row>
    <row r="25" spans="2:12">
      <c r="B25" s="64"/>
      <c r="C25" s="7"/>
      <c r="D25" s="5" t="s">
        <v>11</v>
      </c>
      <c r="E25" s="5"/>
      <c r="F25" s="6"/>
      <c r="H25" s="64"/>
      <c r="I25" s="7"/>
      <c r="J25" s="5" t="s">
        <v>11</v>
      </c>
      <c r="K25" s="5">
        <v>8</v>
      </c>
      <c r="L25" s="6" t="s">
        <v>1076</v>
      </c>
    </row>
    <row r="26" spans="2:12">
      <c r="B26" s="64"/>
      <c r="C26" s="7"/>
      <c r="D26" t="s">
        <v>14</v>
      </c>
      <c r="F26" s="8"/>
      <c r="H26" s="64"/>
      <c r="I26" s="7"/>
      <c r="J26" t="s">
        <v>14</v>
      </c>
      <c r="K26">
        <v>5</v>
      </c>
      <c r="L26" s="8" t="s">
        <v>1077</v>
      </c>
    </row>
    <row r="27" spans="2:12">
      <c r="B27" s="64"/>
      <c r="C27" s="7"/>
      <c r="D27" s="5" t="s">
        <v>16</v>
      </c>
      <c r="E27" s="5"/>
      <c r="F27" s="6"/>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15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c r="F33" s="6" t="s">
        <v>1042</v>
      </c>
      <c r="H33" s="64"/>
      <c r="I33" s="4"/>
      <c r="J33" s="5" t="s">
        <v>7</v>
      </c>
      <c r="K33" s="5">
        <v>3</v>
      </c>
      <c r="L33" s="6" t="s">
        <v>1078</v>
      </c>
    </row>
    <row r="34" spans="2:12" ht="15.95">
      <c r="B34" s="64"/>
      <c r="C34" s="7"/>
      <c r="D34" t="s">
        <v>9</v>
      </c>
      <c r="F34" s="14" t="s">
        <v>1042</v>
      </c>
      <c r="H34" s="64"/>
      <c r="I34" s="7"/>
      <c r="J34" t="s">
        <v>9</v>
      </c>
      <c r="K34">
        <v>4</v>
      </c>
      <c r="L34" s="8" t="s">
        <v>1079</v>
      </c>
    </row>
    <row r="35" spans="2:12" ht="12" customHeight="1">
      <c r="B35" s="64"/>
      <c r="C35" s="7"/>
      <c r="D35" s="5" t="s">
        <v>11</v>
      </c>
      <c r="E35" s="5">
        <v>1</v>
      </c>
      <c r="F35" s="15" t="s">
        <v>1080</v>
      </c>
      <c r="H35" s="64"/>
      <c r="I35" s="7"/>
      <c r="J35" s="5" t="s">
        <v>11</v>
      </c>
      <c r="K35" s="5">
        <v>4</v>
      </c>
      <c r="L35" s="6" t="s">
        <v>1081</v>
      </c>
    </row>
    <row r="36" spans="2:12">
      <c r="B36" s="64"/>
      <c r="C36" s="7"/>
      <c r="D36" t="s">
        <v>14</v>
      </c>
      <c r="E36">
        <v>1</v>
      </c>
      <c r="F36" s="16" t="s">
        <v>1082</v>
      </c>
      <c r="H36" s="64"/>
      <c r="I36" s="7"/>
      <c r="J36" t="s">
        <v>14</v>
      </c>
      <c r="K36">
        <v>1</v>
      </c>
      <c r="L36" s="8" t="s">
        <v>1083</v>
      </c>
    </row>
    <row r="37" spans="2:12">
      <c r="B37" s="64"/>
      <c r="C37" s="7"/>
      <c r="D37" s="5" t="s">
        <v>16</v>
      </c>
      <c r="E37" s="5"/>
      <c r="F37" s="17" t="s">
        <v>1084</v>
      </c>
      <c r="H37" s="64"/>
      <c r="I37" s="7"/>
      <c r="J37" s="5" t="s">
        <v>16</v>
      </c>
      <c r="K37" s="5">
        <v>2</v>
      </c>
      <c r="L37" s="6" t="s">
        <v>1085</v>
      </c>
    </row>
    <row r="38" spans="2:12">
      <c r="B38" s="64"/>
      <c r="C38" s="7"/>
      <c r="D38" t="s">
        <v>18</v>
      </c>
      <c r="F38" s="8" t="s">
        <v>1084</v>
      </c>
      <c r="H38" s="64"/>
      <c r="I38" s="7"/>
      <c r="J38" t="s">
        <v>18</v>
      </c>
      <c r="K38">
        <v>0.5</v>
      </c>
      <c r="L38" s="8" t="s">
        <v>1086</v>
      </c>
    </row>
    <row r="39" spans="2:12">
      <c r="B39" s="64"/>
      <c r="C39" s="7"/>
      <c r="D39" s="5" t="s">
        <v>19</v>
      </c>
      <c r="E39" s="5"/>
      <c r="F39" s="6" t="s">
        <v>1084</v>
      </c>
      <c r="H39" s="64"/>
      <c r="I39" s="7"/>
      <c r="J39" s="5" t="s">
        <v>19</v>
      </c>
      <c r="K39" s="5">
        <v>1</v>
      </c>
      <c r="L39" s="6" t="s">
        <v>1087</v>
      </c>
    </row>
    <row r="40" spans="2:12">
      <c r="B40" s="64"/>
      <c r="C40" s="9"/>
      <c r="D40" s="10"/>
      <c r="E40" s="10">
        <f>SUM(E33:E39)</f>
        <v>2</v>
      </c>
      <c r="F40" s="11"/>
      <c r="H40" s="64"/>
      <c r="I40" s="9"/>
      <c r="J40" s="10"/>
      <c r="K40" s="10">
        <f>SUM(K33:K39)</f>
        <v>15.5</v>
      </c>
      <c r="L40" s="11"/>
    </row>
    <row r="42" spans="2:12">
      <c r="B42" s="64" t="s">
        <v>40</v>
      </c>
      <c r="C42" s="1" t="s">
        <v>41</v>
      </c>
      <c r="D42" s="2" t="s">
        <v>2</v>
      </c>
      <c r="E42" s="2" t="s">
        <v>3</v>
      </c>
      <c r="F42" s="3" t="s">
        <v>4</v>
      </c>
      <c r="H42" s="64" t="s">
        <v>42</v>
      </c>
      <c r="I42" s="1" t="s">
        <v>43</v>
      </c>
      <c r="J42" s="2" t="s">
        <v>2</v>
      </c>
      <c r="K42" s="2" t="s">
        <v>3</v>
      </c>
      <c r="L42" s="3" t="s">
        <v>4</v>
      </c>
    </row>
    <row r="43" spans="2:12" ht="32.1">
      <c r="B43" s="64"/>
      <c r="C43" s="4"/>
      <c r="D43" s="5" t="s">
        <v>7</v>
      </c>
      <c r="E43" s="5">
        <v>7</v>
      </c>
      <c r="F43" s="20" t="s">
        <v>1088</v>
      </c>
      <c r="H43" s="64"/>
      <c r="I43" s="4"/>
      <c r="J43" s="5" t="s">
        <v>7</v>
      </c>
      <c r="K43" s="5">
        <v>1.5</v>
      </c>
      <c r="L43" s="6" t="s">
        <v>1089</v>
      </c>
    </row>
    <row r="44" spans="2:12">
      <c r="B44" s="64"/>
      <c r="C44" s="7"/>
      <c r="D44" t="s">
        <v>9</v>
      </c>
      <c r="E44">
        <v>4</v>
      </c>
      <c r="F44" s="8" t="s">
        <v>1090</v>
      </c>
      <c r="H44" s="64"/>
      <c r="I44" s="7"/>
      <c r="J44" t="s">
        <v>9</v>
      </c>
      <c r="K44">
        <v>2.5</v>
      </c>
      <c r="L44" s="8" t="s">
        <v>1091</v>
      </c>
    </row>
    <row r="45" spans="2:12">
      <c r="B45" s="64"/>
      <c r="C45" s="7"/>
      <c r="D45" s="5" t="s">
        <v>11</v>
      </c>
      <c r="E45" s="5">
        <v>2</v>
      </c>
      <c r="F45" s="6" t="s">
        <v>1092</v>
      </c>
      <c r="H45" s="64"/>
      <c r="I45" s="7"/>
      <c r="J45" s="5" t="s">
        <v>11</v>
      </c>
      <c r="K45" s="5">
        <v>4</v>
      </c>
      <c r="L45" s="6" t="s">
        <v>1093</v>
      </c>
    </row>
    <row r="46" spans="2:12" ht="32.1">
      <c r="B46" s="64"/>
      <c r="C46" s="7"/>
      <c r="D46" t="s">
        <v>14</v>
      </c>
      <c r="E46">
        <v>3</v>
      </c>
      <c r="F46" s="19" t="s">
        <v>1094</v>
      </c>
      <c r="H46" s="64"/>
      <c r="I46" s="7"/>
      <c r="J46" t="s">
        <v>14</v>
      </c>
      <c r="K46">
        <v>6</v>
      </c>
      <c r="L46" s="8" t="s">
        <v>1095</v>
      </c>
    </row>
    <row r="47" spans="2:12">
      <c r="B47" s="64"/>
      <c r="C47" s="7"/>
      <c r="D47" s="5" t="s">
        <v>16</v>
      </c>
      <c r="E47" s="5">
        <v>3</v>
      </c>
      <c r="F47" s="6" t="s">
        <v>1096</v>
      </c>
      <c r="H47" s="64"/>
      <c r="I47" s="7"/>
      <c r="J47" s="5" t="s">
        <v>16</v>
      </c>
      <c r="K47" s="5">
        <v>7</v>
      </c>
      <c r="L47" s="6" t="s">
        <v>1097</v>
      </c>
    </row>
    <row r="48" spans="2:12" ht="32.1">
      <c r="B48" s="64"/>
      <c r="C48" s="7"/>
      <c r="D48" t="s">
        <v>18</v>
      </c>
      <c r="E48">
        <v>4</v>
      </c>
      <c r="F48" s="19" t="s">
        <v>1098</v>
      </c>
      <c r="H48" s="64"/>
      <c r="I48" s="7"/>
      <c r="J48" t="s">
        <v>18</v>
      </c>
      <c r="L48" s="8"/>
    </row>
    <row r="49" spans="2:12">
      <c r="B49" s="64"/>
      <c r="C49" s="7"/>
      <c r="D49" s="5" t="s">
        <v>19</v>
      </c>
      <c r="E49" s="5"/>
      <c r="F49" s="6"/>
      <c r="H49" s="64"/>
      <c r="I49" s="7"/>
      <c r="J49" s="5" t="s">
        <v>19</v>
      </c>
      <c r="K49" s="5"/>
      <c r="L49" s="6"/>
    </row>
    <row r="50" spans="2:12" ht="32.1">
      <c r="B50" s="64"/>
      <c r="C50" s="9"/>
      <c r="D50" s="10"/>
      <c r="E50" s="10">
        <f>SUM(E43:E49)</f>
        <v>23</v>
      </c>
      <c r="F50" s="22" t="s">
        <v>1099</v>
      </c>
      <c r="H50" s="64"/>
      <c r="I50" s="9"/>
      <c r="J50" s="10"/>
      <c r="K50" s="10">
        <f>SUM(K43:K49)</f>
        <v>21</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646B8-227F-4051-A116-CF49E91CC068}">
  <dimension ref="B2:L50"/>
  <sheetViews>
    <sheetView topLeftCell="B1" workbookViewId="0">
      <selection activeCell="E40" sqref="E40"/>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10</v>
      </c>
      <c r="F3" s="6" t="s">
        <v>1100</v>
      </c>
      <c r="H3" s="64"/>
      <c r="I3" s="4"/>
      <c r="J3" s="5" t="s">
        <v>7</v>
      </c>
      <c r="K3" s="5">
        <v>0.5</v>
      </c>
      <c r="L3" s="6" t="s">
        <v>1101</v>
      </c>
    </row>
    <row r="4" spans="2:12">
      <c r="B4" s="64"/>
      <c r="C4" s="7"/>
      <c r="D4" t="s">
        <v>9</v>
      </c>
      <c r="E4">
        <v>10</v>
      </c>
      <c r="F4" s="8" t="s">
        <v>1102</v>
      </c>
      <c r="H4" s="64"/>
      <c r="I4" s="7"/>
      <c r="J4" t="s">
        <v>9</v>
      </c>
      <c r="K4">
        <v>1</v>
      </c>
      <c r="L4" s="8" t="s">
        <v>1103</v>
      </c>
    </row>
    <row r="5" spans="2:12">
      <c r="B5" s="64"/>
      <c r="C5" s="7"/>
      <c r="D5" s="5" t="s">
        <v>11</v>
      </c>
      <c r="E5" s="5">
        <v>10</v>
      </c>
      <c r="F5" s="6" t="s">
        <v>1104</v>
      </c>
      <c r="H5" s="64"/>
      <c r="I5" s="7"/>
      <c r="J5" s="5" t="s">
        <v>11</v>
      </c>
      <c r="K5" s="5"/>
      <c r="L5" s="6" t="s">
        <v>1105</v>
      </c>
    </row>
    <row r="6" spans="2:12">
      <c r="B6" s="64"/>
      <c r="C6" s="7"/>
      <c r="D6" t="s">
        <v>14</v>
      </c>
      <c r="E6">
        <v>9</v>
      </c>
      <c r="F6" s="8" t="s">
        <v>1106</v>
      </c>
      <c r="H6" s="64"/>
      <c r="I6" s="7"/>
      <c r="J6" t="s">
        <v>14</v>
      </c>
      <c r="L6" s="8"/>
    </row>
    <row r="7" spans="2:12">
      <c r="B7" s="64"/>
      <c r="C7" s="7"/>
      <c r="D7" s="5" t="s">
        <v>16</v>
      </c>
      <c r="E7" s="5">
        <v>10</v>
      </c>
      <c r="F7" s="6" t="s">
        <v>1107</v>
      </c>
      <c r="H7" s="64"/>
      <c r="I7" s="7"/>
      <c r="J7" s="5" t="s">
        <v>16</v>
      </c>
      <c r="K7" s="5"/>
      <c r="L7" s="6"/>
    </row>
    <row r="8" spans="2:12">
      <c r="B8" s="64"/>
      <c r="C8" s="7"/>
      <c r="D8" t="s">
        <v>18</v>
      </c>
      <c r="E8">
        <v>5</v>
      </c>
      <c r="F8" s="8" t="s">
        <v>1108</v>
      </c>
      <c r="H8" s="64"/>
      <c r="I8" s="7"/>
      <c r="J8" t="s">
        <v>18</v>
      </c>
      <c r="L8" s="8"/>
    </row>
    <row r="9" spans="2:12">
      <c r="B9" s="64"/>
      <c r="C9" s="7"/>
      <c r="D9" s="5" t="s">
        <v>19</v>
      </c>
      <c r="E9" s="5"/>
      <c r="F9" s="6"/>
      <c r="H9" s="64"/>
      <c r="I9" s="7"/>
      <c r="J9" s="5" t="s">
        <v>19</v>
      </c>
      <c r="K9" s="5"/>
      <c r="L9" s="6"/>
    </row>
    <row r="10" spans="2:12">
      <c r="B10" s="64"/>
      <c r="C10" s="9"/>
      <c r="D10" s="10"/>
      <c r="E10" s="10">
        <f>SUM(E3:E9)</f>
        <v>54</v>
      </c>
      <c r="F10" s="11"/>
      <c r="H10" s="64"/>
      <c r="I10" s="9"/>
      <c r="J10" s="10"/>
      <c r="K10" s="10">
        <f>SUM(K3:K9)</f>
        <v>1.5</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3</v>
      </c>
      <c r="F13" s="6" t="s">
        <v>1109</v>
      </c>
      <c r="H13" s="64"/>
      <c r="I13" s="4"/>
      <c r="J13" s="5" t="s">
        <v>7</v>
      </c>
      <c r="K13" s="5">
        <v>3</v>
      </c>
      <c r="L13" s="6" t="s">
        <v>1110</v>
      </c>
    </row>
    <row r="14" spans="2:12">
      <c r="B14" s="64"/>
      <c r="C14" s="7"/>
      <c r="D14" t="s">
        <v>9</v>
      </c>
      <c r="E14">
        <v>2.5</v>
      </c>
      <c r="F14" s="8" t="s">
        <v>1111</v>
      </c>
      <c r="G14" t="s">
        <v>26</v>
      </c>
      <c r="H14" s="64"/>
      <c r="I14" s="7"/>
      <c r="J14" t="s">
        <v>9</v>
      </c>
      <c r="K14">
        <v>3</v>
      </c>
      <c r="L14" s="8" t="s">
        <v>1112</v>
      </c>
    </row>
    <row r="15" spans="2:12">
      <c r="B15" s="64"/>
      <c r="C15" s="7"/>
      <c r="D15" s="5" t="s">
        <v>11</v>
      </c>
      <c r="E15" s="5">
        <v>2.5</v>
      </c>
      <c r="F15" s="6" t="s">
        <v>1113</v>
      </c>
      <c r="H15" s="64"/>
      <c r="I15" s="7"/>
      <c r="J15" s="5" t="s">
        <v>11</v>
      </c>
      <c r="K15" s="5">
        <v>3</v>
      </c>
      <c r="L15" s="6" t="s">
        <v>1114</v>
      </c>
    </row>
    <row r="16" spans="2:12">
      <c r="B16" s="64"/>
      <c r="C16" s="7"/>
      <c r="D16" t="s">
        <v>14</v>
      </c>
      <c r="E16">
        <v>7.5</v>
      </c>
      <c r="F16" s="8" t="s">
        <v>1115</v>
      </c>
      <c r="H16" s="64"/>
      <c r="I16" s="7"/>
      <c r="J16" t="s">
        <v>14</v>
      </c>
      <c r="K16">
        <v>4</v>
      </c>
      <c r="L16" s="8" t="s">
        <v>1116</v>
      </c>
    </row>
    <row r="17" spans="2:12">
      <c r="B17" s="64"/>
      <c r="C17" s="7"/>
      <c r="D17" s="5" t="s">
        <v>16</v>
      </c>
      <c r="E17" s="5">
        <v>8</v>
      </c>
      <c r="F17" s="25" t="s">
        <v>1117</v>
      </c>
      <c r="H17" s="64"/>
      <c r="I17" s="7"/>
      <c r="J17" s="5" t="s">
        <v>16</v>
      </c>
      <c r="K17" s="5"/>
      <c r="L17" s="6"/>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23.5</v>
      </c>
      <c r="F20" s="11"/>
      <c r="H20" s="64"/>
      <c r="I20" s="9"/>
      <c r="J20" s="10"/>
      <c r="K20" s="10">
        <f>SUM(K13:K19)</f>
        <v>13</v>
      </c>
      <c r="L20" s="11"/>
    </row>
    <row r="22" spans="2:12">
      <c r="B22" s="64" t="s">
        <v>27</v>
      </c>
      <c r="C22" s="1"/>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v>1</v>
      </c>
      <c r="L23" s="6" t="s">
        <v>1118</v>
      </c>
    </row>
    <row r="24" spans="2:12">
      <c r="B24" s="64"/>
      <c r="C24" s="7"/>
      <c r="D24" t="s">
        <v>9</v>
      </c>
      <c r="F24" s="8"/>
      <c r="H24" s="64"/>
      <c r="I24" s="7"/>
      <c r="J24" t="s">
        <v>9</v>
      </c>
      <c r="K24">
        <v>5</v>
      </c>
      <c r="L24" s="8" t="s">
        <v>1119</v>
      </c>
    </row>
    <row r="25" spans="2:12">
      <c r="B25" s="64"/>
      <c r="C25" s="7"/>
      <c r="D25" s="5" t="s">
        <v>11</v>
      </c>
      <c r="E25" s="5"/>
      <c r="F25" s="6"/>
      <c r="H25" s="64"/>
      <c r="I25" s="7"/>
      <c r="J25" s="5" t="s">
        <v>11</v>
      </c>
      <c r="K25">
        <v>1</v>
      </c>
      <c r="L25" s="6" t="s">
        <v>1120</v>
      </c>
    </row>
    <row r="26" spans="2:12">
      <c r="B26" s="64"/>
      <c r="C26" s="7"/>
      <c r="D26" t="s">
        <v>14</v>
      </c>
      <c r="F26" s="8"/>
      <c r="H26" s="64"/>
      <c r="I26" s="7"/>
      <c r="J26" t="s">
        <v>14</v>
      </c>
      <c r="K26">
        <v>2</v>
      </c>
      <c r="L26" s="8" t="s">
        <v>1121</v>
      </c>
    </row>
    <row r="27" spans="2:12">
      <c r="B27" s="64"/>
      <c r="C27" s="7"/>
      <c r="D27" s="5" t="s">
        <v>16</v>
      </c>
      <c r="E27" s="5"/>
      <c r="F27" s="6"/>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9</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2.5</v>
      </c>
      <c r="F33" s="6" t="s">
        <v>1122</v>
      </c>
      <c r="H33" s="64"/>
      <c r="I33" s="4"/>
      <c r="J33" s="5" t="s">
        <v>7</v>
      </c>
      <c r="K33" s="5">
        <v>2.5</v>
      </c>
      <c r="L33" s="6" t="s">
        <v>1123</v>
      </c>
    </row>
    <row r="34" spans="2:12" ht="15.95">
      <c r="B34" s="64"/>
      <c r="C34" s="7"/>
      <c r="D34" t="s">
        <v>9</v>
      </c>
      <c r="E34">
        <v>3.5</v>
      </c>
      <c r="F34" s="14" t="s">
        <v>1124</v>
      </c>
      <c r="H34" s="64"/>
      <c r="I34" s="7"/>
      <c r="J34" t="s">
        <v>9</v>
      </c>
      <c r="K34">
        <v>5</v>
      </c>
      <c r="L34" s="8" t="s">
        <v>1125</v>
      </c>
    </row>
    <row r="35" spans="2:12" ht="12" customHeight="1">
      <c r="B35" s="64"/>
      <c r="C35" s="7"/>
      <c r="D35" s="5" t="s">
        <v>11</v>
      </c>
      <c r="E35" s="5">
        <v>1</v>
      </c>
      <c r="F35" s="15" t="s">
        <v>1126</v>
      </c>
      <c r="H35" s="64"/>
      <c r="I35" s="7"/>
      <c r="J35" s="5" t="s">
        <v>11</v>
      </c>
      <c r="K35" s="5">
        <v>5.5</v>
      </c>
      <c r="L35" s="6" t="s">
        <v>1127</v>
      </c>
    </row>
    <row r="36" spans="2:12">
      <c r="B36" s="64"/>
      <c r="C36" s="7"/>
      <c r="D36" t="s">
        <v>14</v>
      </c>
      <c r="E36">
        <v>3.5</v>
      </c>
      <c r="F36" s="16" t="s">
        <v>1128</v>
      </c>
      <c r="H36" s="64"/>
      <c r="I36" s="7"/>
      <c r="J36" t="s">
        <v>14</v>
      </c>
      <c r="K36">
        <v>2</v>
      </c>
      <c r="L36" s="8" t="s">
        <v>1129</v>
      </c>
    </row>
    <row r="37" spans="2:12">
      <c r="B37" s="64"/>
      <c r="C37" s="7"/>
      <c r="D37" s="5" t="s">
        <v>16</v>
      </c>
      <c r="E37" s="5">
        <v>4</v>
      </c>
      <c r="F37" s="17" t="s">
        <v>1130</v>
      </c>
      <c r="H37" s="64"/>
      <c r="I37" s="7"/>
      <c r="J37" s="5" t="s">
        <v>16</v>
      </c>
      <c r="K37" s="5">
        <v>0</v>
      </c>
      <c r="L37" s="6"/>
    </row>
    <row r="38" spans="2:12">
      <c r="B38" s="64"/>
      <c r="C38" s="7"/>
      <c r="D38" t="s">
        <v>18</v>
      </c>
      <c r="E38">
        <v>3</v>
      </c>
      <c r="F38" s="8" t="s">
        <v>1131</v>
      </c>
      <c r="H38" s="64"/>
      <c r="I38" s="7"/>
      <c r="J38" t="s">
        <v>18</v>
      </c>
      <c r="K38">
        <v>0</v>
      </c>
      <c r="L38" s="8"/>
    </row>
    <row r="39" spans="2:12">
      <c r="B39" s="64"/>
      <c r="C39" s="7"/>
      <c r="D39" s="5" t="s">
        <v>19</v>
      </c>
      <c r="E39" s="5">
        <v>3</v>
      </c>
      <c r="F39" s="6" t="s">
        <v>1132</v>
      </c>
      <c r="H39" s="64"/>
      <c r="I39" s="7"/>
      <c r="J39" s="5" t="s">
        <v>19</v>
      </c>
      <c r="K39" s="5">
        <v>1</v>
      </c>
      <c r="L39" s="6" t="s">
        <v>1133</v>
      </c>
    </row>
    <row r="40" spans="2:12">
      <c r="B40" s="64"/>
      <c r="C40" s="9"/>
      <c r="D40" s="10"/>
      <c r="E40" s="10">
        <f>SUM(E33:E39)</f>
        <v>20.5</v>
      </c>
      <c r="F40" s="11"/>
      <c r="H40" s="64"/>
      <c r="I40" s="9"/>
      <c r="J40" s="10"/>
      <c r="K40" s="10">
        <f>SUM(K33:K39)</f>
        <v>16</v>
      </c>
      <c r="L40" s="11"/>
    </row>
    <row r="42" spans="2:12">
      <c r="B42" s="64" t="s">
        <v>40</v>
      </c>
      <c r="C42" s="1" t="s">
        <v>41</v>
      </c>
      <c r="D42" s="2" t="s">
        <v>2</v>
      </c>
      <c r="E42" s="2" t="s">
        <v>3</v>
      </c>
      <c r="F42" s="3" t="s">
        <v>4</v>
      </c>
      <c r="H42" s="64" t="s">
        <v>42</v>
      </c>
      <c r="I42" s="1" t="s">
        <v>43</v>
      </c>
      <c r="J42" s="2" t="s">
        <v>2</v>
      </c>
      <c r="K42" s="2" t="s">
        <v>3</v>
      </c>
      <c r="L42" s="3" t="s">
        <v>4</v>
      </c>
    </row>
    <row r="43" spans="2:12" ht="32.1">
      <c r="B43" s="64"/>
      <c r="C43" s="4"/>
      <c r="D43" s="5" t="s">
        <v>7</v>
      </c>
      <c r="E43" s="5">
        <v>6</v>
      </c>
      <c r="F43" s="20" t="s">
        <v>1134</v>
      </c>
      <c r="H43" s="64"/>
      <c r="I43" s="4"/>
      <c r="J43" s="5" t="s">
        <v>7</v>
      </c>
      <c r="K43" s="5">
        <v>4</v>
      </c>
      <c r="L43" s="6" t="s">
        <v>1135</v>
      </c>
    </row>
    <row r="44" spans="2:12" ht="32.1">
      <c r="B44" s="64"/>
      <c r="C44" s="7"/>
      <c r="D44" t="s">
        <v>9</v>
      </c>
      <c r="E44">
        <v>6</v>
      </c>
      <c r="F44" s="19" t="s">
        <v>1136</v>
      </c>
      <c r="H44" s="64"/>
      <c r="I44" s="7"/>
      <c r="J44" t="s">
        <v>9</v>
      </c>
      <c r="K44">
        <v>4.5</v>
      </c>
      <c r="L44" s="8" t="s">
        <v>1137</v>
      </c>
    </row>
    <row r="45" spans="2:12" ht="32.1">
      <c r="B45" s="64"/>
      <c r="C45" s="7"/>
      <c r="D45" s="5" t="s">
        <v>11</v>
      </c>
      <c r="E45" s="5">
        <v>1</v>
      </c>
      <c r="F45" s="20" t="s">
        <v>1138</v>
      </c>
      <c r="H45" s="64"/>
      <c r="I45" s="7"/>
      <c r="J45" s="5" t="s">
        <v>11</v>
      </c>
      <c r="K45" s="5">
        <v>4</v>
      </c>
      <c r="L45" s="6" t="s">
        <v>1139</v>
      </c>
    </row>
    <row r="46" spans="2:12" ht="32.1">
      <c r="B46" s="64"/>
      <c r="C46" s="7"/>
      <c r="D46" t="s">
        <v>14</v>
      </c>
      <c r="E46">
        <v>4</v>
      </c>
      <c r="F46" s="19" t="s">
        <v>1140</v>
      </c>
      <c r="H46" s="64"/>
      <c r="I46" s="7"/>
      <c r="J46" t="s">
        <v>14</v>
      </c>
      <c r="K46">
        <v>3</v>
      </c>
      <c r="L46" s="8" t="s">
        <v>1141</v>
      </c>
    </row>
    <row r="47" spans="2:12">
      <c r="B47" s="64"/>
      <c r="C47" s="7"/>
      <c r="D47" s="5" t="s">
        <v>16</v>
      </c>
      <c r="E47" s="5">
        <v>3</v>
      </c>
      <c r="F47" s="6" t="s">
        <v>1142</v>
      </c>
      <c r="H47" s="64"/>
      <c r="I47" s="7"/>
      <c r="J47" s="5" t="s">
        <v>16</v>
      </c>
      <c r="K47" s="5"/>
      <c r="L47" s="6"/>
    </row>
    <row r="48" spans="2:12">
      <c r="B48" s="64"/>
      <c r="C48" s="7"/>
      <c r="D48" t="s">
        <v>18</v>
      </c>
      <c r="F48" s="8"/>
      <c r="H48" s="64"/>
      <c r="I48" s="7"/>
      <c r="J48" t="s">
        <v>18</v>
      </c>
      <c r="L48" s="8"/>
    </row>
    <row r="49" spans="2:12">
      <c r="B49" s="64"/>
      <c r="C49" s="7"/>
      <c r="D49" s="5" t="s">
        <v>19</v>
      </c>
      <c r="E49" s="5">
        <v>1</v>
      </c>
      <c r="F49" s="6" t="s">
        <v>1143</v>
      </c>
      <c r="H49" s="64"/>
      <c r="I49" s="7"/>
      <c r="J49" s="5" t="s">
        <v>19</v>
      </c>
      <c r="K49" s="5"/>
      <c r="L49" s="6"/>
    </row>
    <row r="50" spans="2:12">
      <c r="B50" s="64"/>
      <c r="C50" s="9"/>
      <c r="D50" s="10"/>
      <c r="E50" s="10">
        <f>SUM(E43:E49)</f>
        <v>21</v>
      </c>
      <c r="F50" s="11"/>
      <c r="H50" s="64"/>
      <c r="I50" s="9"/>
      <c r="J50" s="10"/>
      <c r="K50" s="10">
        <f>SUM(K43:K49)</f>
        <v>15.5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053EF-54B7-44AA-B1B0-460EE21206E8}">
  <dimension ref="B2:L50"/>
  <sheetViews>
    <sheetView topLeftCell="A9" workbookViewId="0">
      <selection activeCell="K20" sqref="K20"/>
    </sheetView>
  </sheetViews>
  <sheetFormatPr defaultColWidth="8.85546875" defaultRowHeight="15"/>
  <cols>
    <col min="4" max="4" width="11.42578125" bestFit="1" customWidth="1"/>
    <col min="6" max="6" width="76.42578125" customWidth="1"/>
    <col min="10" max="10" width="11.425781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9</v>
      </c>
      <c r="F3" s="6" t="s">
        <v>79</v>
      </c>
      <c r="H3" s="64"/>
      <c r="I3" s="4"/>
      <c r="J3" s="5" t="s">
        <v>7</v>
      </c>
      <c r="K3" s="5"/>
      <c r="L3" s="6"/>
    </row>
    <row r="4" spans="2:12">
      <c r="B4" s="64"/>
      <c r="C4" s="7"/>
      <c r="D4" t="s">
        <v>9</v>
      </c>
      <c r="E4">
        <v>10</v>
      </c>
      <c r="F4" s="8" t="s">
        <v>80</v>
      </c>
      <c r="H4" s="64"/>
      <c r="I4" s="7"/>
      <c r="J4" t="s">
        <v>9</v>
      </c>
      <c r="L4" s="8"/>
    </row>
    <row r="5" spans="2:12">
      <c r="B5" s="64"/>
      <c r="C5" s="7"/>
      <c r="D5" s="5" t="s">
        <v>11</v>
      </c>
      <c r="E5" s="5">
        <v>10.5</v>
      </c>
      <c r="F5" s="6" t="s">
        <v>81</v>
      </c>
      <c r="H5" s="64"/>
      <c r="I5" s="7"/>
      <c r="J5" s="5" t="s">
        <v>11</v>
      </c>
      <c r="K5" s="5">
        <v>2</v>
      </c>
      <c r="L5" s="6" t="s">
        <v>82</v>
      </c>
    </row>
    <row r="6" spans="2:12">
      <c r="B6" s="64"/>
      <c r="C6" s="7"/>
      <c r="D6" t="s">
        <v>14</v>
      </c>
      <c r="E6">
        <v>8</v>
      </c>
      <c r="F6" s="8" t="s">
        <v>83</v>
      </c>
      <c r="H6" s="64"/>
      <c r="I6" s="7"/>
      <c r="J6" t="s">
        <v>14</v>
      </c>
      <c r="L6" s="8"/>
    </row>
    <row r="7" spans="2:12">
      <c r="B7" s="64"/>
      <c r="C7" s="7"/>
      <c r="D7" s="5" t="s">
        <v>16</v>
      </c>
      <c r="E7" s="5">
        <v>8.5</v>
      </c>
      <c r="F7" s="6" t="s">
        <v>84</v>
      </c>
      <c r="H7" s="64"/>
      <c r="I7" s="7"/>
      <c r="J7" s="5" t="s">
        <v>16</v>
      </c>
      <c r="K7" s="5"/>
      <c r="L7" s="6"/>
    </row>
    <row r="8" spans="2:12">
      <c r="B8" s="64"/>
      <c r="C8" s="7"/>
      <c r="D8" t="s">
        <v>18</v>
      </c>
      <c r="E8">
        <v>3</v>
      </c>
      <c r="F8" s="8" t="s">
        <v>85</v>
      </c>
      <c r="H8" s="64"/>
      <c r="I8" s="7"/>
      <c r="J8" t="s">
        <v>18</v>
      </c>
      <c r="L8" s="8"/>
    </row>
    <row r="9" spans="2:12">
      <c r="B9" s="64"/>
      <c r="C9" s="7"/>
      <c r="D9" s="5" t="s">
        <v>19</v>
      </c>
      <c r="E9" s="5"/>
      <c r="F9" s="6"/>
      <c r="H9" s="64"/>
      <c r="I9" s="7"/>
      <c r="J9" s="5" t="s">
        <v>19</v>
      </c>
      <c r="K9" s="5"/>
      <c r="L9" s="6"/>
    </row>
    <row r="10" spans="2:12">
      <c r="B10" s="64"/>
      <c r="C10" s="9"/>
      <c r="D10" s="10"/>
      <c r="E10" s="10">
        <f>SUM(E3:E9)</f>
        <v>49</v>
      </c>
      <c r="F10" s="11"/>
      <c r="H10" s="64"/>
      <c r="I10" s="9"/>
      <c r="J10" s="10"/>
      <c r="K10" s="10">
        <f>SUM(K3:K9)</f>
        <v>2</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3.5</v>
      </c>
      <c r="F13" s="6" t="s">
        <v>86</v>
      </c>
      <c r="H13" s="64"/>
      <c r="I13" s="4"/>
      <c r="J13" s="5" t="s">
        <v>7</v>
      </c>
      <c r="K13" s="5">
        <v>3.5</v>
      </c>
      <c r="L13" s="6" t="s">
        <v>87</v>
      </c>
    </row>
    <row r="14" spans="2:12">
      <c r="B14" s="64"/>
      <c r="C14" s="7"/>
      <c r="D14" t="s">
        <v>9</v>
      </c>
      <c r="E14">
        <v>4.25</v>
      </c>
      <c r="F14" s="8" t="s">
        <v>88</v>
      </c>
      <c r="G14" t="s">
        <v>26</v>
      </c>
      <c r="H14" s="64"/>
      <c r="I14" s="7"/>
      <c r="J14" t="s">
        <v>9</v>
      </c>
      <c r="K14">
        <v>4</v>
      </c>
      <c r="L14" s="8" t="s">
        <v>89</v>
      </c>
    </row>
    <row r="15" spans="2:12">
      <c r="B15" s="64"/>
      <c r="C15" s="7"/>
      <c r="D15" s="5" t="s">
        <v>11</v>
      </c>
      <c r="E15" s="5">
        <v>5</v>
      </c>
      <c r="F15" s="24" t="s">
        <v>90</v>
      </c>
      <c r="H15" s="64"/>
      <c r="I15" s="7"/>
      <c r="J15" s="5" t="s">
        <v>11</v>
      </c>
      <c r="K15" s="5">
        <v>4</v>
      </c>
      <c r="L15" s="6" t="s">
        <v>91</v>
      </c>
    </row>
    <row r="16" spans="2:12">
      <c r="B16" s="64"/>
      <c r="C16" s="7"/>
      <c r="D16" t="s">
        <v>14</v>
      </c>
      <c r="E16">
        <v>0.75</v>
      </c>
      <c r="F16" s="8" t="s">
        <v>92</v>
      </c>
      <c r="H16" s="64"/>
      <c r="I16" s="7"/>
      <c r="J16" t="s">
        <v>14</v>
      </c>
      <c r="K16">
        <v>4</v>
      </c>
      <c r="L16" s="8" t="s">
        <v>93</v>
      </c>
    </row>
    <row r="17" spans="2:12">
      <c r="B17" s="64"/>
      <c r="C17" s="7"/>
      <c r="D17" s="5" t="s">
        <v>16</v>
      </c>
      <c r="E17" s="5">
        <v>5</v>
      </c>
      <c r="F17" s="25" t="s">
        <v>94</v>
      </c>
      <c r="H17" s="64"/>
      <c r="I17" s="7"/>
      <c r="J17" s="5" t="s">
        <v>16</v>
      </c>
      <c r="K17" s="5">
        <v>5</v>
      </c>
      <c r="L17" s="6" t="s">
        <v>95</v>
      </c>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18.5</v>
      </c>
      <c r="F20" s="11"/>
      <c r="H20" s="64"/>
      <c r="I20" s="9"/>
      <c r="J20" s="10"/>
      <c r="K20" s="10">
        <f>SUM(K13:K19)</f>
        <v>20.5</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v>3</v>
      </c>
      <c r="L23" s="6" t="s">
        <v>96</v>
      </c>
    </row>
    <row r="24" spans="2:12">
      <c r="B24" s="64"/>
      <c r="C24" s="7"/>
      <c r="D24" t="s">
        <v>9</v>
      </c>
      <c r="F24" s="8"/>
      <c r="H24" s="64"/>
      <c r="I24" s="7"/>
      <c r="J24" t="s">
        <v>9</v>
      </c>
      <c r="K24">
        <v>1</v>
      </c>
      <c r="L24" s="8" t="s">
        <v>97</v>
      </c>
    </row>
    <row r="25" spans="2:12">
      <c r="B25" s="64"/>
      <c r="C25" s="7"/>
      <c r="D25" s="5" t="s">
        <v>11</v>
      </c>
      <c r="E25" s="5"/>
      <c r="F25" s="6"/>
      <c r="H25" s="64"/>
      <c r="I25" s="7"/>
      <c r="J25" s="5" t="s">
        <v>11</v>
      </c>
      <c r="K25" s="5">
        <v>3</v>
      </c>
      <c r="L25" s="6" t="s">
        <v>98</v>
      </c>
    </row>
    <row r="26" spans="2:12">
      <c r="B26" s="64"/>
      <c r="C26" s="7"/>
      <c r="D26" t="s">
        <v>14</v>
      </c>
      <c r="F26" s="8"/>
      <c r="H26" s="64"/>
      <c r="I26" s="7"/>
      <c r="J26" t="s">
        <v>14</v>
      </c>
      <c r="K26">
        <v>3</v>
      </c>
      <c r="L26" s="8" t="s">
        <v>99</v>
      </c>
    </row>
    <row r="27" spans="2:12">
      <c r="B27" s="64"/>
      <c r="C27" s="7"/>
      <c r="D27" s="5" t="s">
        <v>16</v>
      </c>
      <c r="E27" s="5"/>
      <c r="F27" s="6"/>
      <c r="H27" s="64"/>
      <c r="I27" s="7"/>
      <c r="J27" s="5" t="s">
        <v>16</v>
      </c>
      <c r="K27" s="5">
        <v>1.5</v>
      </c>
      <c r="L27" s="6" t="s">
        <v>100</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11.5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0.5</v>
      </c>
      <c r="F33" s="6" t="s">
        <v>101</v>
      </c>
      <c r="H33" s="64"/>
      <c r="I33" s="4"/>
      <c r="J33" s="5" t="s">
        <v>7</v>
      </c>
      <c r="K33" s="5">
        <v>0</v>
      </c>
      <c r="L33" s="6"/>
    </row>
    <row r="34" spans="2:12" ht="15.95">
      <c r="B34" s="64"/>
      <c r="C34" s="7"/>
      <c r="D34" t="s">
        <v>9</v>
      </c>
      <c r="E34">
        <v>2</v>
      </c>
      <c r="F34" s="14" t="s">
        <v>102</v>
      </c>
      <c r="H34" s="64"/>
      <c r="I34" s="7"/>
      <c r="J34" t="s">
        <v>9</v>
      </c>
      <c r="K34">
        <v>0</v>
      </c>
      <c r="L34" s="8"/>
    </row>
    <row r="35" spans="2:12" ht="12" customHeight="1">
      <c r="B35" s="64"/>
      <c r="C35" s="7"/>
      <c r="D35" s="5" t="s">
        <v>11</v>
      </c>
      <c r="E35" s="5">
        <v>1</v>
      </c>
      <c r="F35" s="15" t="s">
        <v>103</v>
      </c>
      <c r="H35" s="64"/>
      <c r="I35" s="7"/>
      <c r="J35" s="5" t="s">
        <v>11</v>
      </c>
      <c r="K35" s="5">
        <v>0</v>
      </c>
      <c r="L35" s="6"/>
    </row>
    <row r="36" spans="2:12">
      <c r="B36" s="64"/>
      <c r="C36" s="7"/>
      <c r="D36" t="s">
        <v>14</v>
      </c>
      <c r="F36" s="16" t="s">
        <v>104</v>
      </c>
      <c r="H36" s="64"/>
      <c r="I36" s="7"/>
      <c r="J36" t="s">
        <v>14</v>
      </c>
      <c r="K36">
        <v>1</v>
      </c>
      <c r="L36" s="8" t="s">
        <v>69</v>
      </c>
    </row>
    <row r="37" spans="2:12">
      <c r="B37" s="64"/>
      <c r="C37" s="7"/>
      <c r="D37" s="5" t="s">
        <v>16</v>
      </c>
      <c r="E37" s="5">
        <v>1</v>
      </c>
      <c r="F37" s="17" t="s">
        <v>105</v>
      </c>
      <c r="H37" s="64"/>
      <c r="I37" s="7"/>
      <c r="J37" s="5" t="s">
        <v>16</v>
      </c>
      <c r="K37" s="5">
        <v>0</v>
      </c>
      <c r="L37" s="6"/>
    </row>
    <row r="38" spans="2:12">
      <c r="B38" s="64"/>
      <c r="C38" s="7"/>
      <c r="D38" t="s">
        <v>18</v>
      </c>
      <c r="F38" s="8" t="s">
        <v>104</v>
      </c>
      <c r="H38" s="64"/>
      <c r="I38" s="7"/>
      <c r="J38" t="s">
        <v>18</v>
      </c>
      <c r="K38">
        <v>0</v>
      </c>
      <c r="L38" s="8"/>
    </row>
    <row r="39" spans="2:12">
      <c r="B39" s="64"/>
      <c r="C39" s="7"/>
      <c r="D39" s="5" t="s">
        <v>19</v>
      </c>
      <c r="E39" s="5"/>
      <c r="F39" s="6" t="s">
        <v>104</v>
      </c>
      <c r="H39" s="64"/>
      <c r="I39" s="7"/>
      <c r="J39" s="5" t="s">
        <v>19</v>
      </c>
      <c r="K39" s="5">
        <v>0</v>
      </c>
      <c r="L39" s="6"/>
    </row>
    <row r="40" spans="2:12">
      <c r="B40" s="64"/>
      <c r="C40" s="9"/>
      <c r="D40" s="10"/>
      <c r="E40" s="10">
        <f>SUM(E33:E39)</f>
        <v>4.5</v>
      </c>
      <c r="F40" s="11"/>
      <c r="H40" s="64"/>
      <c r="I40" s="9"/>
      <c r="J40" s="10"/>
      <c r="K40" s="10">
        <f>SUM(K33:K39)</f>
        <v>1</v>
      </c>
      <c r="L40" s="11"/>
    </row>
    <row r="42" spans="2:12" ht="15.95">
      <c r="B42" s="64" t="s">
        <v>40</v>
      </c>
      <c r="C42" s="1" t="s">
        <v>41</v>
      </c>
      <c r="D42" s="2" t="s">
        <v>2</v>
      </c>
      <c r="E42" s="2" t="s">
        <v>3</v>
      </c>
      <c r="F42" s="21" t="s">
        <v>4</v>
      </c>
      <c r="H42" s="64" t="s">
        <v>42</v>
      </c>
      <c r="I42" s="1" t="s">
        <v>43</v>
      </c>
      <c r="J42" s="2" t="s">
        <v>2</v>
      </c>
      <c r="K42" s="2" t="s">
        <v>3</v>
      </c>
      <c r="L42" s="3" t="s">
        <v>4</v>
      </c>
    </row>
    <row r="43" spans="2:12" ht="48">
      <c r="B43" s="64"/>
      <c r="C43" s="4"/>
      <c r="D43" s="5" t="s">
        <v>7</v>
      </c>
      <c r="E43" s="5">
        <v>6</v>
      </c>
      <c r="F43" s="20" t="s">
        <v>106</v>
      </c>
      <c r="H43" s="64"/>
      <c r="I43" s="4"/>
      <c r="J43" s="5" t="s">
        <v>7</v>
      </c>
      <c r="K43" s="5"/>
      <c r="L43" s="6"/>
    </row>
    <row r="44" spans="2:12">
      <c r="B44" s="64"/>
      <c r="C44" s="7"/>
      <c r="D44" t="s">
        <v>9</v>
      </c>
      <c r="F44" s="19"/>
      <c r="H44" s="64"/>
      <c r="I44" s="7"/>
      <c r="J44" t="s">
        <v>9</v>
      </c>
      <c r="L44" s="8"/>
    </row>
    <row r="45" spans="2:12">
      <c r="B45" s="64"/>
      <c r="C45" s="7"/>
      <c r="D45" s="5" t="s">
        <v>11</v>
      </c>
      <c r="E45" s="5"/>
      <c r="F45" s="20"/>
      <c r="H45" s="64"/>
      <c r="I45" s="7"/>
      <c r="J45" s="5" t="s">
        <v>11</v>
      </c>
      <c r="K45" s="5"/>
      <c r="L45" s="6"/>
    </row>
    <row r="46" spans="2:12">
      <c r="B46" s="64"/>
      <c r="C46" s="7"/>
      <c r="D46" t="s">
        <v>14</v>
      </c>
      <c r="F46" s="19"/>
      <c r="H46" s="64"/>
      <c r="I46" s="7"/>
      <c r="J46" t="s">
        <v>14</v>
      </c>
      <c r="L46" s="8"/>
    </row>
    <row r="47" spans="2:12">
      <c r="B47" s="64"/>
      <c r="C47" s="7"/>
      <c r="D47" s="5" t="s">
        <v>16</v>
      </c>
      <c r="E47" s="5"/>
      <c r="F47" s="20"/>
      <c r="H47" s="64"/>
      <c r="I47" s="7"/>
      <c r="J47" s="5" t="s">
        <v>16</v>
      </c>
      <c r="K47" s="5"/>
      <c r="L47" s="6"/>
    </row>
    <row r="48" spans="2:12">
      <c r="B48" s="64"/>
      <c r="C48" s="7"/>
      <c r="D48" t="s">
        <v>18</v>
      </c>
      <c r="F48" s="19"/>
      <c r="H48" s="64"/>
      <c r="I48" s="7"/>
      <c r="J48" t="s">
        <v>18</v>
      </c>
      <c r="L48" s="8"/>
    </row>
    <row r="49" spans="2:12">
      <c r="B49" s="64"/>
      <c r="C49" s="7"/>
      <c r="D49" s="5" t="s">
        <v>19</v>
      </c>
      <c r="E49" s="5"/>
      <c r="F49" s="20"/>
      <c r="H49" s="64"/>
      <c r="I49" s="7"/>
      <c r="J49" s="5" t="s">
        <v>19</v>
      </c>
      <c r="K49" s="5"/>
      <c r="L49" s="6"/>
    </row>
    <row r="50" spans="2:12">
      <c r="B50" s="64"/>
      <c r="C50" s="9"/>
      <c r="D50" s="10"/>
      <c r="E50" s="10">
        <f>SUM(E43:E49)</f>
        <v>6</v>
      </c>
      <c r="F50" s="22"/>
      <c r="H50" s="64"/>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6A81F-5C52-4240-A58E-82D5625BEA6F}">
  <dimension ref="B2:L50"/>
  <sheetViews>
    <sheetView workbookViewId="0">
      <selection activeCell="F50" sqref="F50"/>
    </sheetView>
  </sheetViews>
  <sheetFormatPr defaultColWidth="8.85546875" defaultRowHeight="15"/>
  <cols>
    <col min="4" max="4" width="11.42578125" bestFit="1" customWidth="1"/>
    <col min="5" max="5" width="6.42578125" bestFit="1" customWidth="1"/>
    <col min="6" max="6" width="74.42578125" customWidth="1"/>
    <col min="10" max="10" width="11.42578125" bestFit="1" customWidth="1"/>
    <col min="12" max="12" width="70.710937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9</v>
      </c>
      <c r="F3" s="6" t="s">
        <v>1144</v>
      </c>
      <c r="H3" s="64"/>
      <c r="I3" s="4"/>
      <c r="J3" s="5" t="s">
        <v>7</v>
      </c>
      <c r="K3" s="5"/>
      <c r="L3" s="6"/>
    </row>
    <row r="4" spans="2:12">
      <c r="B4" s="64"/>
      <c r="C4" s="7"/>
      <c r="D4" t="s">
        <v>9</v>
      </c>
      <c r="E4">
        <v>10</v>
      </c>
      <c r="F4" s="8" t="s">
        <v>1145</v>
      </c>
      <c r="H4" s="64"/>
      <c r="I4" s="7"/>
      <c r="J4" t="s">
        <v>9</v>
      </c>
      <c r="L4" s="8"/>
    </row>
    <row r="5" spans="2:12">
      <c r="B5" s="64"/>
      <c r="C5" s="7"/>
      <c r="D5" s="5" t="s">
        <v>11</v>
      </c>
      <c r="E5" s="5">
        <v>10</v>
      </c>
      <c r="F5" s="6" t="s">
        <v>1146</v>
      </c>
      <c r="H5" s="64"/>
      <c r="I5" s="7"/>
      <c r="J5" s="5" t="s">
        <v>11</v>
      </c>
      <c r="K5" s="5"/>
      <c r="L5" s="6"/>
    </row>
    <row r="6" spans="2:12">
      <c r="B6" s="64"/>
      <c r="C6" s="7"/>
      <c r="D6" t="s">
        <v>14</v>
      </c>
      <c r="E6">
        <v>11</v>
      </c>
      <c r="F6" s="8" t="s">
        <v>1147</v>
      </c>
      <c r="H6" s="64"/>
      <c r="I6" s="7"/>
      <c r="J6" t="s">
        <v>14</v>
      </c>
      <c r="L6" s="8"/>
    </row>
    <row r="7" spans="2:12">
      <c r="B7" s="64"/>
      <c r="C7" s="7"/>
      <c r="D7" s="5" t="s">
        <v>16</v>
      </c>
      <c r="E7" s="5">
        <v>8</v>
      </c>
      <c r="F7" s="6" t="s">
        <v>1148</v>
      </c>
      <c r="H7" s="64"/>
      <c r="I7" s="7"/>
      <c r="J7" s="5" t="s">
        <v>16</v>
      </c>
      <c r="K7" s="5"/>
      <c r="L7" s="6"/>
    </row>
    <row r="8" spans="2:12">
      <c r="B8" s="64"/>
      <c r="C8" s="7"/>
      <c r="D8" t="s">
        <v>18</v>
      </c>
      <c r="F8" s="8"/>
      <c r="H8" s="64"/>
      <c r="I8" s="7"/>
      <c r="J8" t="s">
        <v>18</v>
      </c>
      <c r="L8" s="8"/>
    </row>
    <row r="9" spans="2:12">
      <c r="B9" s="64"/>
      <c r="C9" s="7"/>
      <c r="D9" s="5" t="s">
        <v>19</v>
      </c>
      <c r="E9" s="5">
        <v>0.5</v>
      </c>
      <c r="F9" s="6" t="s">
        <v>1149</v>
      </c>
      <c r="H9" s="64"/>
      <c r="I9" s="7"/>
      <c r="J9" s="5" t="s">
        <v>19</v>
      </c>
      <c r="K9" s="5"/>
      <c r="L9" s="6"/>
    </row>
    <row r="10" spans="2:12">
      <c r="B10" s="64"/>
      <c r="C10" s="9"/>
      <c r="D10" s="10"/>
      <c r="E10" s="10">
        <f>SUM(E3:E9)</f>
        <v>48.5</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4.5</v>
      </c>
      <c r="F13" s="6" t="s">
        <v>1150</v>
      </c>
      <c r="H13" s="64"/>
      <c r="I13" s="4"/>
      <c r="J13" s="5" t="s">
        <v>7</v>
      </c>
      <c r="K13" s="5"/>
      <c r="L13" s="6"/>
    </row>
    <row r="14" spans="2:12">
      <c r="B14" s="64"/>
      <c r="C14" s="7"/>
      <c r="D14" t="s">
        <v>9</v>
      </c>
      <c r="E14">
        <v>4</v>
      </c>
      <c r="F14" s="8" t="s">
        <v>1151</v>
      </c>
      <c r="G14" t="s">
        <v>26</v>
      </c>
      <c r="H14" s="64"/>
      <c r="I14" s="7"/>
      <c r="J14" t="s">
        <v>9</v>
      </c>
      <c r="K14">
        <v>5</v>
      </c>
      <c r="L14" s="8" t="s">
        <v>1152</v>
      </c>
    </row>
    <row r="15" spans="2:12">
      <c r="B15" s="64"/>
      <c r="C15" s="7"/>
      <c r="D15" s="5" t="s">
        <v>11</v>
      </c>
      <c r="E15" s="5">
        <v>5</v>
      </c>
      <c r="F15" s="6" t="s">
        <v>1153</v>
      </c>
      <c r="H15" s="64"/>
      <c r="I15" s="7"/>
      <c r="J15" s="5" t="s">
        <v>11</v>
      </c>
      <c r="K15" s="5">
        <v>4</v>
      </c>
      <c r="L15" s="6" t="s">
        <v>1154</v>
      </c>
    </row>
    <row r="16" spans="2:12">
      <c r="B16" s="64"/>
      <c r="C16" s="7"/>
      <c r="D16" t="s">
        <v>14</v>
      </c>
      <c r="E16">
        <v>5</v>
      </c>
      <c r="F16" s="8" t="s">
        <v>1155</v>
      </c>
      <c r="H16" s="64"/>
      <c r="I16" s="7"/>
      <c r="J16" t="s">
        <v>14</v>
      </c>
      <c r="K16">
        <v>5</v>
      </c>
      <c r="L16" s="8" t="s">
        <v>1156</v>
      </c>
    </row>
    <row r="17" spans="2:12">
      <c r="B17" s="64"/>
      <c r="C17" s="7"/>
      <c r="D17" s="5" t="s">
        <v>16</v>
      </c>
      <c r="E17" s="5">
        <v>4</v>
      </c>
      <c r="F17" s="25" t="s">
        <v>1157</v>
      </c>
      <c r="H17" s="64"/>
      <c r="I17" s="7"/>
      <c r="J17" s="5" t="s">
        <v>16</v>
      </c>
      <c r="K17" s="6">
        <v>1</v>
      </c>
      <c r="L17" s="6" t="s">
        <v>1158</v>
      </c>
    </row>
    <row r="18" spans="2:12">
      <c r="B18" s="64"/>
      <c r="C18" s="7"/>
      <c r="D18" t="s">
        <v>18</v>
      </c>
      <c r="F18" s="26" t="s">
        <v>1159</v>
      </c>
      <c r="H18" s="64"/>
      <c r="I18" s="7"/>
      <c r="J18" t="s">
        <v>18</v>
      </c>
      <c r="L18" s="8"/>
    </row>
    <row r="19" spans="2:12">
      <c r="B19" s="64"/>
      <c r="C19" s="7"/>
      <c r="D19" s="5" t="s">
        <v>19</v>
      </c>
      <c r="E19" s="5"/>
      <c r="F19" s="6" t="s">
        <v>1160</v>
      </c>
      <c r="H19" s="64"/>
      <c r="I19" s="7"/>
      <c r="J19" s="5" t="s">
        <v>19</v>
      </c>
      <c r="K19" s="5"/>
      <c r="L19" s="6"/>
    </row>
    <row r="20" spans="2:12">
      <c r="B20" s="64"/>
      <c r="C20" s="9"/>
      <c r="D20" s="10"/>
      <c r="E20" s="10">
        <f>SUM(E13:E19)</f>
        <v>22.5</v>
      </c>
      <c r="F20" s="11"/>
      <c r="H20" s="64"/>
      <c r="I20" s="9"/>
      <c r="J20" s="10"/>
      <c r="K20" s="10">
        <f>SUM(K13:K19)</f>
        <v>15</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K24">
        <v>4</v>
      </c>
      <c r="L24" s="8" t="s">
        <v>1162</v>
      </c>
    </row>
    <row r="25" spans="2:12">
      <c r="B25" s="64"/>
      <c r="C25" s="7"/>
      <c r="D25" s="5" t="s">
        <v>11</v>
      </c>
      <c r="E25" s="5"/>
      <c r="F25" s="6"/>
      <c r="H25" s="64"/>
      <c r="I25" s="7"/>
      <c r="J25" s="5" t="s">
        <v>11</v>
      </c>
      <c r="K25" s="5"/>
      <c r="L25" s="6"/>
    </row>
    <row r="26" spans="2:12">
      <c r="B26" s="64"/>
      <c r="C26" s="7"/>
      <c r="D26" t="s">
        <v>14</v>
      </c>
      <c r="E26">
        <v>2</v>
      </c>
      <c r="F26" s="8" t="s">
        <v>281</v>
      </c>
      <c r="H26" s="64"/>
      <c r="I26" s="7"/>
      <c r="J26" t="s">
        <v>14</v>
      </c>
      <c r="K26">
        <v>4</v>
      </c>
      <c r="L26" s="8" t="s">
        <v>1163</v>
      </c>
    </row>
    <row r="27" spans="2:12">
      <c r="B27" s="64"/>
      <c r="C27" s="7"/>
      <c r="D27" s="5" t="s">
        <v>16</v>
      </c>
      <c r="E27" s="5"/>
      <c r="F27" s="6"/>
      <c r="H27" s="64"/>
      <c r="I27" s="7"/>
      <c r="J27" s="5" t="s">
        <v>16</v>
      </c>
      <c r="K27" s="5">
        <v>2</v>
      </c>
      <c r="L27" s="6" t="s">
        <v>1164</v>
      </c>
    </row>
    <row r="28" spans="2:12">
      <c r="B28" s="64"/>
      <c r="C28" s="7"/>
      <c r="D28" t="s">
        <v>18</v>
      </c>
      <c r="F28" s="8"/>
      <c r="H28" s="64"/>
      <c r="I28" s="7"/>
      <c r="J28" t="s">
        <v>18</v>
      </c>
      <c r="K28">
        <v>1</v>
      </c>
      <c r="L28" s="8" t="s">
        <v>1165</v>
      </c>
    </row>
    <row r="29" spans="2:12">
      <c r="B29" s="64"/>
      <c r="C29" s="7"/>
      <c r="D29" s="5" t="s">
        <v>19</v>
      </c>
      <c r="E29" s="5"/>
      <c r="F29" s="6"/>
      <c r="H29" s="64"/>
      <c r="I29" s="7"/>
      <c r="J29" s="5" t="s">
        <v>19</v>
      </c>
      <c r="K29" s="5"/>
      <c r="L29" s="6"/>
    </row>
    <row r="30" spans="2:12">
      <c r="B30" s="64"/>
      <c r="C30" s="9"/>
      <c r="D30" s="10"/>
      <c r="E30" s="10">
        <f>SUM(E23:E29)</f>
        <v>2</v>
      </c>
      <c r="F30" s="11"/>
      <c r="H30" s="64"/>
      <c r="I30" s="9"/>
      <c r="J30" s="10"/>
      <c r="K30" s="10">
        <f>SUM(K23:K29)</f>
        <v>11</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2.5</v>
      </c>
      <c r="F33" s="6" t="s">
        <v>1166</v>
      </c>
      <c r="H33" s="64"/>
      <c r="I33" s="4"/>
      <c r="J33" s="5" t="s">
        <v>7</v>
      </c>
      <c r="K33" s="5">
        <v>2</v>
      </c>
      <c r="L33" s="6" t="s">
        <v>1167</v>
      </c>
    </row>
    <row r="34" spans="2:12" ht="15.95">
      <c r="B34" s="64"/>
      <c r="C34" s="7"/>
      <c r="D34" t="s">
        <v>9</v>
      </c>
      <c r="E34">
        <v>4.5</v>
      </c>
      <c r="F34" s="14" t="s">
        <v>1168</v>
      </c>
      <c r="H34" s="64"/>
      <c r="I34" s="7"/>
      <c r="J34" t="s">
        <v>9</v>
      </c>
      <c r="K34">
        <v>4.5</v>
      </c>
      <c r="L34" s="8" t="s">
        <v>1169</v>
      </c>
    </row>
    <row r="35" spans="2:12" ht="15.95">
      <c r="B35" s="64"/>
      <c r="C35" s="7"/>
      <c r="D35" s="5" t="s">
        <v>11</v>
      </c>
      <c r="E35" s="5">
        <v>4</v>
      </c>
      <c r="F35" s="15" t="s">
        <v>1170</v>
      </c>
      <c r="H35" s="64"/>
      <c r="I35" s="7"/>
      <c r="J35" s="5" t="s">
        <v>11</v>
      </c>
      <c r="K35" s="5">
        <v>2</v>
      </c>
      <c r="L35" s="6" t="s">
        <v>1171</v>
      </c>
    </row>
    <row r="36" spans="2:12">
      <c r="B36" s="64"/>
      <c r="C36" s="7"/>
      <c r="D36" t="s">
        <v>14</v>
      </c>
      <c r="E36">
        <v>4</v>
      </c>
      <c r="F36" s="16" t="s">
        <v>1172</v>
      </c>
      <c r="H36" s="64"/>
      <c r="I36" s="7"/>
      <c r="J36" t="s">
        <v>14</v>
      </c>
      <c r="K36">
        <v>1</v>
      </c>
      <c r="L36" s="8" t="s">
        <v>1173</v>
      </c>
    </row>
    <row r="37" spans="2:12">
      <c r="B37" s="64"/>
      <c r="C37" s="7"/>
      <c r="D37" s="5" t="s">
        <v>16</v>
      </c>
      <c r="E37" s="5">
        <v>4.5</v>
      </c>
      <c r="F37" s="17" t="s">
        <v>1174</v>
      </c>
      <c r="H37" s="64"/>
      <c r="I37" s="7"/>
      <c r="J37" s="5" t="s">
        <v>16</v>
      </c>
      <c r="K37" s="5">
        <v>3</v>
      </c>
      <c r="L37" s="6" t="s">
        <v>1175</v>
      </c>
    </row>
    <row r="38" spans="2:12">
      <c r="B38" s="64"/>
      <c r="C38" s="7"/>
      <c r="D38" t="s">
        <v>18</v>
      </c>
      <c r="E38">
        <v>1</v>
      </c>
      <c r="F38" s="8" t="s">
        <v>101</v>
      </c>
      <c r="H38" s="64"/>
      <c r="I38" s="7"/>
      <c r="J38" t="s">
        <v>18</v>
      </c>
      <c r="L38" s="8"/>
    </row>
    <row r="39" spans="2:12">
      <c r="B39" s="64"/>
      <c r="C39" s="7"/>
      <c r="D39" s="5" t="s">
        <v>19</v>
      </c>
      <c r="E39" s="5"/>
      <c r="F39" s="6"/>
      <c r="H39" s="64"/>
      <c r="I39" s="7"/>
      <c r="J39" s="5" t="s">
        <v>19</v>
      </c>
      <c r="K39" s="5">
        <v>1</v>
      </c>
      <c r="L39" s="6" t="s">
        <v>1176</v>
      </c>
    </row>
    <row r="40" spans="2:12">
      <c r="B40" s="64"/>
      <c r="C40" s="9"/>
      <c r="D40" s="10"/>
      <c r="E40" s="10">
        <f>SUM(E33:E39)</f>
        <v>20.5</v>
      </c>
      <c r="F40" s="11"/>
      <c r="H40" s="64"/>
      <c r="I40" s="9"/>
      <c r="J40" s="10"/>
      <c r="K40" s="10">
        <f>SUM(K33:K39)</f>
        <v>13.5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1</v>
      </c>
      <c r="F43" s="6" t="s">
        <v>1177</v>
      </c>
      <c r="H43" s="64"/>
      <c r="I43" s="4"/>
      <c r="J43" s="5" t="s">
        <v>7</v>
      </c>
      <c r="K43" s="5">
        <v>3.5</v>
      </c>
      <c r="L43" s="6" t="s">
        <v>1178</v>
      </c>
    </row>
    <row r="44" spans="2:12" ht="32.1">
      <c r="B44" s="64"/>
      <c r="C44" s="7"/>
      <c r="D44" t="s">
        <v>9</v>
      </c>
      <c r="E44">
        <v>6</v>
      </c>
      <c r="F44" s="19" t="s">
        <v>1179</v>
      </c>
      <c r="H44" s="64"/>
      <c r="I44" s="7"/>
      <c r="J44" t="s">
        <v>9</v>
      </c>
      <c r="K44">
        <v>0.5</v>
      </c>
      <c r="L44" s="8" t="s">
        <v>1180</v>
      </c>
    </row>
    <row r="45" spans="2:12" ht="15.95">
      <c r="B45" s="64"/>
      <c r="C45" s="7"/>
      <c r="D45" s="5" t="s">
        <v>11</v>
      </c>
      <c r="E45" s="5">
        <v>3</v>
      </c>
      <c r="F45" s="20" t="s">
        <v>1181</v>
      </c>
      <c r="H45" s="64"/>
      <c r="I45" s="7"/>
      <c r="J45" s="5" t="s">
        <v>11</v>
      </c>
      <c r="K45" s="5">
        <v>1.5</v>
      </c>
      <c r="L45" s="6" t="s">
        <v>1182</v>
      </c>
    </row>
    <row r="46" spans="2:12" ht="32.1">
      <c r="B46" s="64"/>
      <c r="C46" s="7"/>
      <c r="D46" t="s">
        <v>14</v>
      </c>
      <c r="E46">
        <v>4</v>
      </c>
      <c r="F46" s="19" t="s">
        <v>1183</v>
      </c>
      <c r="H46" s="64"/>
      <c r="I46" s="7"/>
      <c r="J46" t="s">
        <v>14</v>
      </c>
      <c r="K46">
        <v>3.5</v>
      </c>
      <c r="L46" s="8" t="s">
        <v>1184</v>
      </c>
    </row>
    <row r="47" spans="2:12" ht="15.95">
      <c r="B47" s="64"/>
      <c r="C47" s="7"/>
      <c r="D47" s="5" t="s">
        <v>16</v>
      </c>
      <c r="E47" s="5">
        <v>4</v>
      </c>
      <c r="F47" s="20" t="s">
        <v>1185</v>
      </c>
      <c r="H47" s="64"/>
      <c r="I47" s="7"/>
      <c r="J47" s="5" t="s">
        <v>16</v>
      </c>
      <c r="K47" s="5">
        <v>3.5</v>
      </c>
      <c r="L47" s="6" t="s">
        <v>1186</v>
      </c>
    </row>
    <row r="48" spans="2:12">
      <c r="B48" s="64"/>
      <c r="C48" s="7"/>
      <c r="D48" t="s">
        <v>18</v>
      </c>
      <c r="F48" s="8"/>
      <c r="H48" s="64"/>
      <c r="I48" s="7"/>
      <c r="J48" t="s">
        <v>18</v>
      </c>
      <c r="L48" s="8"/>
    </row>
    <row r="49" spans="2:12">
      <c r="B49" s="64"/>
      <c r="C49" s="7"/>
      <c r="D49" s="5" t="s">
        <v>19</v>
      </c>
      <c r="E49" s="5">
        <v>2</v>
      </c>
      <c r="F49" s="6" t="s">
        <v>1187</v>
      </c>
      <c r="H49" s="64"/>
      <c r="I49" s="7"/>
      <c r="J49" s="5" t="s">
        <v>19</v>
      </c>
      <c r="K49" s="5"/>
      <c r="L49" s="6"/>
    </row>
    <row r="50" spans="2:12">
      <c r="B50" s="64"/>
      <c r="C50" s="9"/>
      <c r="D50" s="10"/>
      <c r="E50" s="10">
        <f>SUM(E43:E49)</f>
        <v>20</v>
      </c>
      <c r="F50" s="11"/>
      <c r="H50" s="64"/>
      <c r="I50" s="9"/>
      <c r="J50" s="10"/>
      <c r="K50" s="10">
        <f>SUM(K43:K49)</f>
        <v>12.5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9E159-6343-48B8-8F39-AA290A56B135}">
  <dimension ref="B2:L50"/>
  <sheetViews>
    <sheetView workbookViewId="0">
      <selection activeCell="L52" sqref="L52"/>
    </sheetView>
  </sheetViews>
  <sheetFormatPr defaultColWidth="8.85546875" defaultRowHeight="15"/>
  <cols>
    <col min="4" max="4" width="11.42578125" bestFit="1" customWidth="1"/>
    <col min="5" max="5" width="9.140625" bestFit="1" customWidth="1"/>
    <col min="6" max="6" width="76.42578125" customWidth="1"/>
    <col min="7" max="9" width="9.140625" bestFit="1" customWidth="1"/>
    <col min="10" max="10" width="11.42578125" bestFit="1" customWidth="1"/>
    <col min="11" max="11" width="9.1406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10</v>
      </c>
      <c r="F3" s="6" t="s">
        <v>1188</v>
      </c>
      <c r="H3" s="64"/>
      <c r="I3" s="4"/>
      <c r="J3" s="5" t="s">
        <v>7</v>
      </c>
      <c r="K3" s="5"/>
      <c r="L3" s="6"/>
    </row>
    <row r="4" spans="2:12">
      <c r="B4" s="64"/>
      <c r="C4" s="7"/>
      <c r="D4" t="s">
        <v>9</v>
      </c>
      <c r="E4">
        <v>10</v>
      </c>
      <c r="F4" s="8" t="s">
        <v>1189</v>
      </c>
      <c r="H4" s="64"/>
      <c r="I4" s="7"/>
      <c r="J4" t="s">
        <v>9</v>
      </c>
      <c r="L4" s="8"/>
    </row>
    <row r="5" spans="2:12">
      <c r="B5" s="64"/>
      <c r="C5" s="7"/>
      <c r="D5" s="5" t="s">
        <v>11</v>
      </c>
      <c r="E5" s="5">
        <v>9</v>
      </c>
      <c r="F5" s="6" t="s">
        <v>1190</v>
      </c>
      <c r="H5" s="64"/>
      <c r="I5" s="7"/>
      <c r="J5" s="5" t="s">
        <v>11</v>
      </c>
      <c r="K5" s="5"/>
      <c r="L5" s="6"/>
    </row>
    <row r="6" spans="2:12">
      <c r="B6" s="64"/>
      <c r="C6" s="7"/>
      <c r="D6" t="s">
        <v>14</v>
      </c>
      <c r="E6">
        <v>8</v>
      </c>
      <c r="F6" s="8" t="s">
        <v>1191</v>
      </c>
      <c r="H6" s="64"/>
      <c r="I6" s="7"/>
      <c r="J6" t="s">
        <v>14</v>
      </c>
      <c r="L6" s="8"/>
    </row>
    <row r="7" spans="2:12">
      <c r="B7" s="64"/>
      <c r="C7" s="7"/>
      <c r="D7" s="5" t="s">
        <v>16</v>
      </c>
      <c r="E7" s="5">
        <v>8</v>
      </c>
      <c r="F7" s="6" t="s">
        <v>1192</v>
      </c>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45</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5</v>
      </c>
      <c r="F13" s="6" t="s">
        <v>1193</v>
      </c>
      <c r="H13" s="64"/>
      <c r="I13" s="4"/>
      <c r="J13" s="5" t="s">
        <v>7</v>
      </c>
      <c r="K13" s="5"/>
      <c r="L13" s="6"/>
    </row>
    <row r="14" spans="2:12">
      <c r="B14" s="64"/>
      <c r="C14" s="7"/>
      <c r="D14" t="s">
        <v>9</v>
      </c>
      <c r="E14">
        <v>4</v>
      </c>
      <c r="F14" s="8" t="s">
        <v>1194</v>
      </c>
      <c r="G14" t="s">
        <v>26</v>
      </c>
      <c r="H14" s="64"/>
      <c r="I14" s="7"/>
      <c r="J14" t="s">
        <v>9</v>
      </c>
      <c r="L14" s="8"/>
    </row>
    <row r="15" spans="2:12">
      <c r="B15" s="64"/>
      <c r="C15" s="7"/>
      <c r="D15" s="5" t="s">
        <v>11</v>
      </c>
      <c r="E15" s="5">
        <v>1.5</v>
      </c>
      <c r="F15" s="6" t="s">
        <v>1195</v>
      </c>
      <c r="H15" s="64"/>
      <c r="I15" s="7"/>
      <c r="J15" s="5" t="s">
        <v>11</v>
      </c>
      <c r="K15" s="5"/>
      <c r="L15" s="6"/>
    </row>
    <row r="16" spans="2:12">
      <c r="B16" s="64"/>
      <c r="C16" s="7"/>
      <c r="D16" t="s">
        <v>14</v>
      </c>
      <c r="E16">
        <v>4</v>
      </c>
      <c r="F16" s="8" t="s">
        <v>1196</v>
      </c>
      <c r="H16" s="64"/>
      <c r="I16" s="7"/>
      <c r="J16" t="s">
        <v>14</v>
      </c>
      <c r="K16">
        <v>1</v>
      </c>
      <c r="L16" s="8" t="s">
        <v>737</v>
      </c>
    </row>
    <row r="17" spans="2:12">
      <c r="B17" s="64"/>
      <c r="C17" s="7"/>
      <c r="D17" s="5" t="s">
        <v>16</v>
      </c>
      <c r="E17" s="5">
        <v>3</v>
      </c>
      <c r="F17" s="25" t="s">
        <v>1197</v>
      </c>
      <c r="H17" s="64"/>
      <c r="I17" s="7"/>
      <c r="J17" s="5" t="s">
        <v>16</v>
      </c>
      <c r="K17" s="5">
        <v>1</v>
      </c>
      <c r="L17" s="6" t="s">
        <v>792</v>
      </c>
    </row>
    <row r="18" spans="2:12">
      <c r="B18" s="64"/>
      <c r="C18" s="7"/>
      <c r="D18" t="s">
        <v>18</v>
      </c>
      <c r="F18" s="26"/>
      <c r="H18" s="64"/>
      <c r="I18" s="7"/>
      <c r="J18" t="s">
        <v>18</v>
      </c>
      <c r="L18" s="8"/>
    </row>
    <row r="19" spans="2:12">
      <c r="B19" s="64"/>
      <c r="C19" s="7"/>
      <c r="D19" s="5" t="s">
        <v>19</v>
      </c>
      <c r="E19" s="5">
        <v>0.5</v>
      </c>
      <c r="F19" s="6" t="s">
        <v>74</v>
      </c>
      <c r="H19" s="64"/>
      <c r="I19" s="7"/>
      <c r="J19" s="5" t="s">
        <v>19</v>
      </c>
      <c r="K19" s="5"/>
      <c r="L19" s="6"/>
    </row>
    <row r="20" spans="2:12">
      <c r="B20" s="64"/>
      <c r="C20" s="9"/>
      <c r="D20" s="10"/>
      <c r="E20" s="10">
        <f>SUM(E13:E19)</f>
        <v>18</v>
      </c>
      <c r="F20" s="11"/>
      <c r="H20" s="64"/>
      <c r="I20" s="9"/>
      <c r="J20" s="10"/>
      <c r="K20" s="10">
        <f>SUM(K13:K19)</f>
        <v>2</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1.5</v>
      </c>
      <c r="F23" s="6" t="s">
        <v>1198</v>
      </c>
      <c r="H23" s="64"/>
      <c r="I23" s="4"/>
      <c r="J23" s="5" t="s">
        <v>7</v>
      </c>
      <c r="K23" s="5"/>
      <c r="L23" s="6"/>
    </row>
    <row r="24" spans="2:12">
      <c r="B24" s="64"/>
      <c r="C24" s="7"/>
      <c r="D24" t="s">
        <v>9</v>
      </c>
      <c r="E24">
        <v>2.5</v>
      </c>
      <c r="F24" s="8" t="s">
        <v>1199</v>
      </c>
      <c r="H24" s="64"/>
      <c r="I24" s="7"/>
      <c r="J24" t="s">
        <v>9</v>
      </c>
      <c r="K24">
        <v>6</v>
      </c>
      <c r="L24" s="8" t="s">
        <v>1200</v>
      </c>
    </row>
    <row r="25" spans="2:12">
      <c r="B25" s="64"/>
      <c r="C25" s="7"/>
      <c r="D25" s="5" t="s">
        <v>11</v>
      </c>
      <c r="E25" s="5">
        <v>1.5</v>
      </c>
      <c r="F25" s="6" t="s">
        <v>1201</v>
      </c>
      <c r="H25" s="64"/>
      <c r="I25" s="7"/>
      <c r="J25" s="5" t="s">
        <v>11</v>
      </c>
      <c r="K25" s="5"/>
      <c r="L25" s="6"/>
    </row>
    <row r="26" spans="2:12">
      <c r="B26" s="64"/>
      <c r="C26" s="7"/>
      <c r="D26" t="s">
        <v>14</v>
      </c>
      <c r="E26">
        <v>3.5</v>
      </c>
      <c r="F26" s="8" t="s">
        <v>1202</v>
      </c>
      <c r="H26" s="64"/>
      <c r="I26" s="7"/>
      <c r="J26" t="s">
        <v>14</v>
      </c>
      <c r="K26">
        <v>3</v>
      </c>
      <c r="L26" s="8" t="s">
        <v>1203</v>
      </c>
    </row>
    <row r="27" spans="2:12">
      <c r="B27" s="64"/>
      <c r="C27" s="7"/>
      <c r="D27" s="5" t="s">
        <v>16</v>
      </c>
      <c r="E27" s="5">
        <v>4</v>
      </c>
      <c r="F27" s="6" t="s">
        <v>1204</v>
      </c>
      <c r="H27" s="64"/>
      <c r="I27" s="7"/>
      <c r="J27" s="5" t="s">
        <v>16</v>
      </c>
      <c r="K27" s="5">
        <v>2</v>
      </c>
      <c r="L27" s="6" t="s">
        <v>1205</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13</v>
      </c>
      <c r="F30" s="11"/>
      <c r="H30" s="64"/>
      <c r="I30" s="9"/>
      <c r="J30" s="10"/>
      <c r="K30" s="10">
        <v>11</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1</v>
      </c>
      <c r="F33" s="6" t="s">
        <v>1206</v>
      </c>
      <c r="H33" s="64"/>
      <c r="I33" s="4"/>
      <c r="J33" s="5" t="s">
        <v>7</v>
      </c>
      <c r="K33" s="5">
        <v>0</v>
      </c>
      <c r="L33" s="6"/>
    </row>
    <row r="34" spans="2:12" ht="15.95">
      <c r="B34" s="64"/>
      <c r="C34" s="7"/>
      <c r="D34" t="s">
        <v>9</v>
      </c>
      <c r="E34">
        <v>4.5</v>
      </c>
      <c r="F34" s="14" t="s">
        <v>1207</v>
      </c>
      <c r="H34" s="64"/>
      <c r="I34" s="7"/>
      <c r="J34" t="s">
        <v>9</v>
      </c>
      <c r="K34">
        <v>0</v>
      </c>
      <c r="L34" s="8"/>
    </row>
    <row r="35" spans="2:12" ht="12" customHeight="1">
      <c r="B35" s="64"/>
      <c r="C35" s="7"/>
      <c r="D35" s="5" t="s">
        <v>11</v>
      </c>
      <c r="E35" s="5">
        <v>4</v>
      </c>
      <c r="F35" s="15" t="s">
        <v>1208</v>
      </c>
      <c r="H35" s="64"/>
      <c r="I35" s="7"/>
      <c r="J35" s="5" t="s">
        <v>11</v>
      </c>
      <c r="K35" s="5">
        <v>8</v>
      </c>
      <c r="L35" s="6" t="s">
        <v>1209</v>
      </c>
    </row>
    <row r="36" spans="2:12">
      <c r="B36" s="64"/>
      <c r="C36" s="7"/>
      <c r="D36" t="s">
        <v>14</v>
      </c>
      <c r="E36">
        <v>8</v>
      </c>
      <c r="F36" s="16" t="s">
        <v>1210</v>
      </c>
      <c r="H36" s="64"/>
      <c r="I36" s="7"/>
      <c r="J36" t="s">
        <v>14</v>
      </c>
      <c r="K36">
        <v>8</v>
      </c>
      <c r="L36" t="s">
        <v>1211</v>
      </c>
    </row>
    <row r="37" spans="2:12">
      <c r="B37" s="64"/>
      <c r="C37" s="7"/>
      <c r="D37" s="5" t="s">
        <v>16</v>
      </c>
      <c r="E37" s="5">
        <v>3</v>
      </c>
      <c r="F37" s="17" t="s">
        <v>1212</v>
      </c>
      <c r="H37" s="64"/>
      <c r="I37" s="7"/>
      <c r="J37" s="5" t="s">
        <v>16</v>
      </c>
      <c r="K37" s="5">
        <v>0</v>
      </c>
      <c r="L37" s="6"/>
    </row>
    <row r="38" spans="2:12">
      <c r="B38" s="64"/>
      <c r="C38" s="7"/>
      <c r="D38" t="s">
        <v>18</v>
      </c>
      <c r="F38" s="8"/>
      <c r="H38" s="64"/>
      <c r="I38" s="7"/>
      <c r="J38" t="s">
        <v>18</v>
      </c>
      <c r="K38">
        <v>0</v>
      </c>
      <c r="L38" s="8"/>
    </row>
    <row r="39" spans="2:12">
      <c r="B39" s="64"/>
      <c r="C39" s="7"/>
      <c r="D39" s="5" t="s">
        <v>19</v>
      </c>
      <c r="E39" s="5"/>
      <c r="F39" s="6"/>
      <c r="H39" s="64"/>
      <c r="I39" s="7"/>
      <c r="J39" s="5" t="s">
        <v>19</v>
      </c>
      <c r="K39" s="5">
        <v>0</v>
      </c>
      <c r="L39" s="6"/>
    </row>
    <row r="40" spans="2:12">
      <c r="B40" s="64"/>
      <c r="C40" s="9"/>
      <c r="D40" s="10"/>
      <c r="E40" s="10">
        <f>SUM(E33:E39)</f>
        <v>20.5</v>
      </c>
      <c r="F40" s="11"/>
      <c r="H40" s="64"/>
      <c r="I40" s="9"/>
      <c r="J40" s="10"/>
      <c r="K40" s="10">
        <f>SUM(K33:K39)</f>
        <v>16</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2</v>
      </c>
      <c r="F43" s="6" t="s">
        <v>1213</v>
      </c>
      <c r="H43" s="64"/>
      <c r="I43" s="4"/>
      <c r="J43" s="5" t="s">
        <v>7</v>
      </c>
      <c r="K43" s="5"/>
      <c r="L43" s="6"/>
    </row>
    <row r="44" spans="2:12" ht="32.1">
      <c r="B44" s="64"/>
      <c r="C44" s="7"/>
      <c r="D44" t="s">
        <v>9</v>
      </c>
      <c r="E44">
        <v>4</v>
      </c>
      <c r="F44" s="19" t="s">
        <v>1214</v>
      </c>
      <c r="H44" s="64"/>
      <c r="I44" s="7"/>
      <c r="J44" t="s">
        <v>9</v>
      </c>
      <c r="L44" s="8"/>
    </row>
    <row r="45" spans="2:12">
      <c r="B45" s="64"/>
      <c r="C45" s="7"/>
      <c r="D45" s="5" t="s">
        <v>11</v>
      </c>
      <c r="E45" s="5">
        <v>3</v>
      </c>
      <c r="F45" s="6" t="s">
        <v>1215</v>
      </c>
      <c r="H45" s="64"/>
      <c r="I45" s="7"/>
      <c r="J45" s="5" t="s">
        <v>11</v>
      </c>
      <c r="K45" s="5">
        <v>3.5</v>
      </c>
      <c r="L45" s="6" t="s">
        <v>1216</v>
      </c>
    </row>
    <row r="46" spans="2:12" ht="48">
      <c r="B46" s="64"/>
      <c r="C46" s="7"/>
      <c r="D46" t="s">
        <v>14</v>
      </c>
      <c r="E46">
        <v>5</v>
      </c>
      <c r="F46" s="19" t="s">
        <v>1217</v>
      </c>
      <c r="H46" s="64"/>
      <c r="I46" s="7"/>
      <c r="J46" t="s">
        <v>14</v>
      </c>
      <c r="K46">
        <v>2.5</v>
      </c>
      <c r="L46" s="8" t="s">
        <v>1218</v>
      </c>
    </row>
    <row r="47" spans="2:12">
      <c r="B47" s="64"/>
      <c r="C47" s="7"/>
      <c r="D47" s="5" t="s">
        <v>16</v>
      </c>
      <c r="E47" s="5">
        <v>5</v>
      </c>
      <c r="F47" s="6" t="s">
        <v>1219</v>
      </c>
      <c r="H47" s="64"/>
      <c r="I47" s="7"/>
      <c r="J47" s="5" t="s">
        <v>16</v>
      </c>
      <c r="K47" s="5">
        <v>1</v>
      </c>
      <c r="L47" s="6" t="s">
        <v>1220</v>
      </c>
    </row>
    <row r="48" spans="2:12">
      <c r="B48" s="64"/>
      <c r="C48" s="7"/>
      <c r="D48" t="s">
        <v>18</v>
      </c>
      <c r="F48" s="8"/>
      <c r="H48" s="64"/>
      <c r="I48" s="7"/>
      <c r="J48" t="s">
        <v>18</v>
      </c>
      <c r="K48">
        <v>2.5</v>
      </c>
      <c r="L48" s="8" t="s">
        <v>1221</v>
      </c>
    </row>
    <row r="49" spans="2:12">
      <c r="B49" s="64"/>
      <c r="C49" s="7"/>
      <c r="D49" s="5" t="s">
        <v>19</v>
      </c>
      <c r="E49" s="5">
        <v>1</v>
      </c>
      <c r="F49" s="6" t="s">
        <v>1222</v>
      </c>
      <c r="H49" s="64"/>
      <c r="I49" s="7"/>
      <c r="J49" s="5" t="s">
        <v>19</v>
      </c>
      <c r="K49" s="5"/>
      <c r="L49" s="6"/>
    </row>
    <row r="50" spans="2:12">
      <c r="B50" s="64"/>
      <c r="C50" s="9"/>
      <c r="D50" s="10"/>
      <c r="E50" s="10">
        <f>SUM(E43:E49)</f>
        <v>20</v>
      </c>
      <c r="F50" s="11"/>
      <c r="H50" s="64"/>
      <c r="I50" s="9"/>
      <c r="J50" s="10"/>
      <c r="K50" s="10">
        <f>SUM(K43:K49)</f>
        <v>9.5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4FF72-EC64-483F-B8B3-1E2E5DA61604}">
  <dimension ref="B2:L50"/>
  <sheetViews>
    <sheetView topLeftCell="D10" workbookViewId="0">
      <selection activeCell="K31" sqref="K31"/>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10.5</v>
      </c>
      <c r="F3" s="6" t="s">
        <v>1223</v>
      </c>
      <c r="H3" s="64"/>
      <c r="I3" s="4"/>
      <c r="J3" s="5" t="s">
        <v>7</v>
      </c>
      <c r="K3" s="5"/>
      <c r="L3" s="6"/>
    </row>
    <row r="4" spans="2:12">
      <c r="B4" s="64"/>
      <c r="C4" s="7"/>
      <c r="D4" t="s">
        <v>9</v>
      </c>
      <c r="E4">
        <v>10</v>
      </c>
      <c r="F4" s="8" t="s">
        <v>1224</v>
      </c>
      <c r="H4" s="64"/>
      <c r="I4" s="7"/>
      <c r="J4" t="s">
        <v>9</v>
      </c>
      <c r="L4" s="8"/>
    </row>
    <row r="5" spans="2:12">
      <c r="B5" s="64"/>
      <c r="C5" s="7"/>
      <c r="D5" s="5" t="s">
        <v>11</v>
      </c>
      <c r="E5" s="5">
        <v>9</v>
      </c>
      <c r="F5" s="6" t="s">
        <v>1225</v>
      </c>
      <c r="H5" s="64"/>
      <c r="I5" s="7"/>
      <c r="J5" s="5" t="s">
        <v>11</v>
      </c>
      <c r="K5" s="5"/>
      <c r="L5" s="6"/>
    </row>
    <row r="6" spans="2:12">
      <c r="B6" s="64"/>
      <c r="C6" s="7"/>
      <c r="D6" t="s">
        <v>14</v>
      </c>
      <c r="E6">
        <v>13</v>
      </c>
      <c r="F6" s="8" t="s">
        <v>1226</v>
      </c>
      <c r="H6" s="64"/>
      <c r="I6" s="7"/>
      <c r="J6" t="s">
        <v>14</v>
      </c>
      <c r="L6" s="8"/>
    </row>
    <row r="7" spans="2:12">
      <c r="B7" s="64"/>
      <c r="C7" s="7"/>
      <c r="D7" s="5" t="s">
        <v>16</v>
      </c>
      <c r="E7" s="5">
        <v>6</v>
      </c>
      <c r="F7" s="6" t="s">
        <v>1227</v>
      </c>
      <c r="H7" s="64"/>
      <c r="I7" s="7"/>
      <c r="J7" s="5" t="s">
        <v>16</v>
      </c>
      <c r="K7" s="5"/>
      <c r="L7" s="6"/>
    </row>
    <row r="8" spans="2:12">
      <c r="B8" s="64"/>
      <c r="C8" s="7"/>
      <c r="D8" t="s">
        <v>18</v>
      </c>
      <c r="E8">
        <v>7</v>
      </c>
      <c r="F8" s="8" t="s">
        <v>1228</v>
      </c>
      <c r="H8" s="64"/>
      <c r="I8" s="7"/>
      <c r="J8" t="s">
        <v>18</v>
      </c>
      <c r="L8" s="8"/>
    </row>
    <row r="9" spans="2:12">
      <c r="B9" s="64"/>
      <c r="C9" s="7"/>
      <c r="D9" s="5" t="s">
        <v>19</v>
      </c>
      <c r="E9" s="5">
        <v>1</v>
      </c>
      <c r="F9" s="6" t="s">
        <v>1229</v>
      </c>
      <c r="H9" s="64"/>
      <c r="I9" s="7"/>
      <c r="J9" s="5" t="s">
        <v>19</v>
      </c>
      <c r="K9" s="5"/>
      <c r="L9" s="6"/>
    </row>
    <row r="10" spans="2:12">
      <c r="B10" s="64"/>
      <c r="C10" s="9"/>
      <c r="D10" s="10"/>
      <c r="E10" s="10">
        <f>SUM(E3:E9)</f>
        <v>56.5</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2.5</v>
      </c>
      <c r="F13" s="6" t="s">
        <v>1230</v>
      </c>
      <c r="H13" s="64"/>
      <c r="I13" s="4"/>
      <c r="J13" s="5" t="s">
        <v>7</v>
      </c>
      <c r="K13" s="5"/>
      <c r="L13" s="6"/>
    </row>
    <row r="14" spans="2:12">
      <c r="B14" s="64"/>
      <c r="C14" s="7"/>
      <c r="D14" t="s">
        <v>9</v>
      </c>
      <c r="E14">
        <v>4</v>
      </c>
      <c r="F14" s="8" t="s">
        <v>1231</v>
      </c>
      <c r="G14" t="s">
        <v>26</v>
      </c>
      <c r="H14" s="64"/>
      <c r="I14" s="7"/>
      <c r="J14" t="s">
        <v>9</v>
      </c>
      <c r="K14">
        <v>2</v>
      </c>
      <c r="L14" s="8" t="s">
        <v>1232</v>
      </c>
    </row>
    <row r="15" spans="2:12">
      <c r="B15" s="64"/>
      <c r="C15" s="7"/>
      <c r="D15" s="5" t="s">
        <v>11</v>
      </c>
      <c r="E15" s="5">
        <v>6.5</v>
      </c>
      <c r="F15" s="6" t="s">
        <v>1233</v>
      </c>
      <c r="H15" s="64"/>
      <c r="I15" s="7"/>
      <c r="J15" s="5" t="s">
        <v>11</v>
      </c>
      <c r="K15" s="5">
        <v>5</v>
      </c>
      <c r="L15" s="6" t="s">
        <v>1234</v>
      </c>
    </row>
    <row r="16" spans="2:12">
      <c r="B16" s="64"/>
      <c r="C16" s="7"/>
      <c r="D16" t="s">
        <v>14</v>
      </c>
      <c r="E16">
        <v>8</v>
      </c>
      <c r="F16" s="8" t="s">
        <v>1235</v>
      </c>
      <c r="H16" s="64"/>
      <c r="I16" s="7"/>
      <c r="J16" t="s">
        <v>14</v>
      </c>
      <c r="K16">
        <v>3</v>
      </c>
      <c r="L16" s="8" t="s">
        <v>1236</v>
      </c>
    </row>
    <row r="17" spans="2:12">
      <c r="B17" s="64"/>
      <c r="C17" s="7"/>
      <c r="D17" s="5" t="s">
        <v>16</v>
      </c>
      <c r="E17" s="5">
        <v>2</v>
      </c>
      <c r="F17" s="25" t="s">
        <v>1237</v>
      </c>
      <c r="H17" s="64"/>
      <c r="I17" s="7"/>
      <c r="J17" s="5" t="s">
        <v>16</v>
      </c>
      <c r="K17" s="5"/>
      <c r="L17" s="6"/>
    </row>
    <row r="18" spans="2:12">
      <c r="B18" s="64"/>
      <c r="C18" s="7"/>
      <c r="D18" t="s">
        <v>18</v>
      </c>
      <c r="F18" s="26"/>
      <c r="H18" s="64"/>
      <c r="I18" s="7"/>
      <c r="J18" t="s">
        <v>18</v>
      </c>
      <c r="K18">
        <v>3</v>
      </c>
      <c r="L18" s="8" t="s">
        <v>1238</v>
      </c>
    </row>
    <row r="19" spans="2:12">
      <c r="B19" s="64"/>
      <c r="C19" s="7"/>
      <c r="D19" s="5" t="s">
        <v>19</v>
      </c>
      <c r="E19" s="5"/>
      <c r="F19" s="6"/>
      <c r="H19" s="64"/>
      <c r="I19" s="7"/>
      <c r="J19" s="5" t="s">
        <v>19</v>
      </c>
      <c r="K19" s="5"/>
      <c r="L19" s="6"/>
    </row>
    <row r="20" spans="2:12">
      <c r="B20" s="64"/>
      <c r="C20" s="9"/>
      <c r="D20" s="10"/>
      <c r="E20" s="10">
        <f>SUM(E13:E19)</f>
        <v>23</v>
      </c>
      <c r="F20" s="11"/>
      <c r="H20" s="64"/>
      <c r="I20" s="9"/>
      <c r="J20" s="10"/>
      <c r="K20" s="10">
        <f>SUM(K13:K19)</f>
        <v>13</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2</v>
      </c>
      <c r="F23" s="6" t="s">
        <v>1239</v>
      </c>
      <c r="H23" s="64"/>
      <c r="I23" s="4"/>
      <c r="J23" s="5" t="s">
        <v>7</v>
      </c>
      <c r="K23" s="5"/>
      <c r="L23" s="6"/>
    </row>
    <row r="24" spans="2:12">
      <c r="B24" s="64"/>
      <c r="C24" s="7"/>
      <c r="D24" t="s">
        <v>9</v>
      </c>
      <c r="E24">
        <v>2.5</v>
      </c>
      <c r="F24" s="8" t="s">
        <v>1240</v>
      </c>
      <c r="H24" s="64"/>
      <c r="I24" s="7"/>
      <c r="J24" t="s">
        <v>9</v>
      </c>
      <c r="K24">
        <v>2</v>
      </c>
      <c r="L24" s="8" t="s">
        <v>1241</v>
      </c>
    </row>
    <row r="25" spans="2:12">
      <c r="B25" s="64"/>
      <c r="C25" s="7"/>
      <c r="D25" s="5" t="s">
        <v>11</v>
      </c>
      <c r="E25" s="5">
        <v>2.5</v>
      </c>
      <c r="F25" s="6" t="s">
        <v>1242</v>
      </c>
      <c r="H25" s="64"/>
      <c r="I25" s="7"/>
      <c r="J25" s="5" t="s">
        <v>11</v>
      </c>
      <c r="K25" s="5">
        <v>3</v>
      </c>
      <c r="L25" s="6" t="s">
        <v>1243</v>
      </c>
    </row>
    <row r="26" spans="2:12">
      <c r="B26" s="64"/>
      <c r="C26" s="7"/>
      <c r="D26" t="s">
        <v>14</v>
      </c>
      <c r="E26">
        <v>5.5</v>
      </c>
      <c r="F26" s="8" t="s">
        <v>1244</v>
      </c>
      <c r="H26" s="64"/>
      <c r="I26" s="7"/>
      <c r="J26" t="s">
        <v>14</v>
      </c>
      <c r="K26">
        <v>1</v>
      </c>
      <c r="L26" s="8" t="s">
        <v>1245</v>
      </c>
    </row>
    <row r="27" spans="2:12">
      <c r="B27" s="64"/>
      <c r="C27" s="7"/>
      <c r="D27" s="5" t="s">
        <v>16</v>
      </c>
      <c r="E27" s="5">
        <v>3.5</v>
      </c>
      <c r="F27" s="6" t="s">
        <v>1246</v>
      </c>
      <c r="H27" s="64"/>
      <c r="I27" s="7"/>
      <c r="J27" s="5" t="s">
        <v>16</v>
      </c>
      <c r="K27" s="5">
        <v>1</v>
      </c>
      <c r="L27" s="6" t="s">
        <v>1247</v>
      </c>
    </row>
    <row r="28" spans="2:12">
      <c r="B28" s="64"/>
      <c r="C28" s="7"/>
      <c r="D28" t="s">
        <v>18</v>
      </c>
      <c r="E28">
        <v>4.5</v>
      </c>
      <c r="F28" s="8" t="s">
        <v>1248</v>
      </c>
      <c r="H28" s="64"/>
      <c r="I28" s="7"/>
      <c r="J28" t="s">
        <v>18</v>
      </c>
      <c r="K28">
        <v>4</v>
      </c>
      <c r="L28" s="8" t="s">
        <v>1249</v>
      </c>
    </row>
    <row r="29" spans="2:12">
      <c r="B29" s="64"/>
      <c r="C29" s="7"/>
      <c r="D29" s="5" t="s">
        <v>19</v>
      </c>
      <c r="E29" s="5"/>
      <c r="F29" s="6"/>
      <c r="H29" s="64"/>
      <c r="I29" s="7"/>
      <c r="J29" s="5" t="s">
        <v>19</v>
      </c>
      <c r="K29" s="5"/>
      <c r="L29" s="6"/>
    </row>
    <row r="30" spans="2:12">
      <c r="B30" s="64"/>
      <c r="C30" s="9"/>
      <c r="D30" s="10"/>
      <c r="E30" s="10">
        <f>SUM(E23:E29)</f>
        <v>20.5</v>
      </c>
      <c r="F30" s="11"/>
      <c r="H30" s="64"/>
      <c r="I30" s="9"/>
      <c r="J30" s="10"/>
      <c r="K30" s="10">
        <v>11</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0.5</v>
      </c>
      <c r="F33" s="6" t="s">
        <v>69</v>
      </c>
      <c r="H33" s="64"/>
      <c r="I33" s="4"/>
      <c r="J33" s="5" t="s">
        <v>7</v>
      </c>
      <c r="K33" s="5"/>
      <c r="L33" s="6"/>
    </row>
    <row r="34" spans="2:12" ht="32.1">
      <c r="B34" s="64"/>
      <c r="C34" s="7"/>
      <c r="D34" t="s">
        <v>9</v>
      </c>
      <c r="E34">
        <v>5.5</v>
      </c>
      <c r="F34" s="14" t="s">
        <v>1250</v>
      </c>
      <c r="H34" s="64"/>
      <c r="I34" s="7"/>
      <c r="J34" t="s">
        <v>9</v>
      </c>
      <c r="L34" s="8"/>
    </row>
    <row r="35" spans="2:12" ht="12" customHeight="1">
      <c r="B35" s="64"/>
      <c r="C35" s="7"/>
      <c r="D35" s="5" t="s">
        <v>11</v>
      </c>
      <c r="E35" s="5">
        <v>4</v>
      </c>
      <c r="F35" s="15" t="s">
        <v>1251</v>
      </c>
      <c r="H35" s="64"/>
      <c r="I35" s="7"/>
      <c r="J35" s="5" t="s">
        <v>11</v>
      </c>
      <c r="K35" s="5">
        <v>1</v>
      </c>
      <c r="L35" s="6" t="s">
        <v>1252</v>
      </c>
    </row>
    <row r="36" spans="2:12">
      <c r="B36" s="64"/>
      <c r="C36" s="7"/>
      <c r="D36" t="s">
        <v>14</v>
      </c>
      <c r="E36">
        <v>4</v>
      </c>
      <c r="F36" s="16" t="s">
        <v>1253</v>
      </c>
      <c r="H36" s="64"/>
      <c r="I36" s="7"/>
      <c r="J36" t="s">
        <v>14</v>
      </c>
      <c r="K36">
        <v>1</v>
      </c>
      <c r="L36" s="8" t="s">
        <v>1254</v>
      </c>
    </row>
    <row r="37" spans="2:12">
      <c r="B37" s="64"/>
      <c r="C37" s="7"/>
      <c r="D37" s="5" t="s">
        <v>16</v>
      </c>
      <c r="E37" s="5">
        <v>2</v>
      </c>
      <c r="F37" s="17" t="s">
        <v>1255</v>
      </c>
      <c r="H37" s="64"/>
      <c r="I37" s="7"/>
      <c r="J37" s="5" t="s">
        <v>16</v>
      </c>
      <c r="K37" s="5"/>
      <c r="L37" s="6"/>
    </row>
    <row r="38" spans="2:12">
      <c r="B38" s="64"/>
      <c r="C38" s="7"/>
      <c r="D38" t="s">
        <v>18</v>
      </c>
      <c r="E38">
        <v>5</v>
      </c>
      <c r="F38" s="8" t="s">
        <v>1256</v>
      </c>
      <c r="H38" s="64"/>
      <c r="I38" s="7"/>
      <c r="J38" t="s">
        <v>18</v>
      </c>
      <c r="L38" s="8"/>
    </row>
    <row r="39" spans="2:12">
      <c r="B39" s="64"/>
      <c r="C39" s="7"/>
      <c r="D39" s="5" t="s">
        <v>19</v>
      </c>
      <c r="E39" s="5"/>
      <c r="F39" s="6"/>
      <c r="H39" s="64"/>
      <c r="I39" s="7"/>
      <c r="J39" s="5" t="s">
        <v>19</v>
      </c>
      <c r="K39" s="5"/>
      <c r="L39" s="6"/>
    </row>
    <row r="40" spans="2:12">
      <c r="B40" s="64"/>
      <c r="C40" s="9"/>
      <c r="D40" s="10"/>
      <c r="E40" s="10">
        <f>SUM(E33:E39)</f>
        <v>21</v>
      </c>
      <c r="F40" s="11"/>
      <c r="H40" s="64"/>
      <c r="I40" s="9"/>
      <c r="J40" s="10"/>
      <c r="K40" s="10">
        <f>SUM(K33:K39)</f>
        <v>2</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1</v>
      </c>
      <c r="F43" s="6" t="s">
        <v>944</v>
      </c>
      <c r="H43" s="64"/>
      <c r="I43" s="4"/>
      <c r="J43" s="5" t="s">
        <v>7</v>
      </c>
      <c r="K43" s="5">
        <v>3.5</v>
      </c>
      <c r="L43" s="6" t="s">
        <v>1257</v>
      </c>
    </row>
    <row r="44" spans="2:12">
      <c r="B44" s="64"/>
      <c r="C44" s="7"/>
      <c r="D44" t="s">
        <v>9</v>
      </c>
      <c r="E44">
        <v>4</v>
      </c>
      <c r="F44" s="8" t="s">
        <v>1258</v>
      </c>
      <c r="H44" s="64"/>
      <c r="I44" s="7"/>
      <c r="J44" t="s">
        <v>9</v>
      </c>
      <c r="K44">
        <v>3.5</v>
      </c>
      <c r="L44" s="8" t="s">
        <v>1259</v>
      </c>
    </row>
    <row r="45" spans="2:12">
      <c r="B45" s="64"/>
      <c r="C45" s="7"/>
      <c r="D45" s="5" t="s">
        <v>11</v>
      </c>
      <c r="E45" s="5">
        <v>3</v>
      </c>
      <c r="F45" s="6" t="s">
        <v>1260</v>
      </c>
      <c r="H45" s="64"/>
      <c r="I45" s="7"/>
      <c r="J45" s="5" t="s">
        <v>11</v>
      </c>
      <c r="K45" s="5">
        <v>3</v>
      </c>
      <c r="L45" s="6" t="s">
        <v>1261</v>
      </c>
    </row>
    <row r="46" spans="2:12" ht="15.95">
      <c r="B46" s="64"/>
      <c r="C46" s="7"/>
      <c r="D46" t="s">
        <v>14</v>
      </c>
      <c r="E46">
        <v>5</v>
      </c>
      <c r="F46" s="19" t="s">
        <v>1262</v>
      </c>
      <c r="H46" s="64"/>
      <c r="I46" s="7"/>
      <c r="J46" t="s">
        <v>14</v>
      </c>
      <c r="K46">
        <v>8</v>
      </c>
      <c r="L46" s="8" t="s">
        <v>1263</v>
      </c>
    </row>
    <row r="47" spans="2:12">
      <c r="B47" s="64"/>
      <c r="C47" s="7"/>
      <c r="D47" s="5" t="s">
        <v>16</v>
      </c>
      <c r="E47" s="5"/>
      <c r="F47" s="6"/>
      <c r="H47" s="64"/>
      <c r="I47" s="7"/>
      <c r="J47" s="5" t="s">
        <v>16</v>
      </c>
      <c r="K47" s="5">
        <v>1</v>
      </c>
      <c r="L47" s="6" t="s">
        <v>1264</v>
      </c>
    </row>
    <row r="48" spans="2:12">
      <c r="B48" s="64"/>
      <c r="C48" s="7"/>
      <c r="D48" t="s">
        <v>18</v>
      </c>
      <c r="F48" s="8"/>
      <c r="H48" s="64"/>
      <c r="I48" s="7"/>
      <c r="J48" t="s">
        <v>18</v>
      </c>
      <c r="K48">
        <v>3.5</v>
      </c>
      <c r="L48" s="8" t="s">
        <v>1265</v>
      </c>
    </row>
    <row r="49" spans="2:12">
      <c r="B49" s="64"/>
      <c r="C49" s="7"/>
      <c r="D49" s="5" t="s">
        <v>19</v>
      </c>
      <c r="E49" s="5"/>
      <c r="F49" s="6"/>
      <c r="H49" s="64"/>
      <c r="I49" s="7"/>
      <c r="J49" s="5" t="s">
        <v>19</v>
      </c>
      <c r="K49" s="5"/>
      <c r="L49" s="6"/>
    </row>
    <row r="50" spans="2:12">
      <c r="B50" s="64"/>
      <c r="C50" s="9"/>
      <c r="D50" s="10"/>
      <c r="E50" s="10">
        <f>SUM(E43:E49)</f>
        <v>13</v>
      </c>
      <c r="F50" s="11"/>
      <c r="H50" s="64"/>
      <c r="I50" s="9"/>
      <c r="J50" s="10"/>
      <c r="K50" s="10">
        <f>SUM(K43:K49)</f>
        <v>22.5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08DF1-1B42-4C76-989A-E699E12D9AEE}">
  <dimension ref="B2:L50"/>
  <sheetViews>
    <sheetView topLeftCell="D29" workbookViewId="0">
      <selection activeCell="E33" sqref="E33"/>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1.5</v>
      </c>
      <c r="F3" s="6" t="s">
        <v>1266</v>
      </c>
      <c r="H3" s="64"/>
      <c r="I3" s="4"/>
      <c r="J3" s="5" t="s">
        <v>7</v>
      </c>
      <c r="K3" s="5"/>
      <c r="L3" s="6"/>
    </row>
    <row r="4" spans="2:12">
      <c r="B4" s="64"/>
      <c r="C4" s="7"/>
      <c r="D4" t="s">
        <v>9</v>
      </c>
      <c r="E4">
        <v>8</v>
      </c>
      <c r="F4" s="8" t="s">
        <v>1267</v>
      </c>
      <c r="H4" s="64"/>
      <c r="I4" s="7"/>
      <c r="J4" t="s">
        <v>9</v>
      </c>
      <c r="L4" s="8"/>
    </row>
    <row r="5" spans="2:12">
      <c r="B5" s="64"/>
      <c r="C5" s="7"/>
      <c r="D5" s="5" t="s">
        <v>11</v>
      </c>
      <c r="E5" s="5">
        <v>8</v>
      </c>
      <c r="F5" s="6" t="s">
        <v>1268</v>
      </c>
      <c r="H5" s="64"/>
      <c r="I5" s="7"/>
      <c r="J5" s="5" t="s">
        <v>11</v>
      </c>
      <c r="K5" s="5"/>
      <c r="L5" s="6"/>
    </row>
    <row r="6" spans="2:12">
      <c r="B6" s="64"/>
      <c r="C6" s="7"/>
      <c r="D6" t="s">
        <v>14</v>
      </c>
      <c r="E6">
        <v>9</v>
      </c>
      <c r="F6" s="8" t="s">
        <v>1269</v>
      </c>
      <c r="H6" s="64"/>
      <c r="I6" s="7"/>
      <c r="J6" t="s">
        <v>14</v>
      </c>
      <c r="L6" s="8"/>
    </row>
    <row r="7" spans="2:12">
      <c r="B7" s="64"/>
      <c r="C7" s="7"/>
      <c r="D7" s="5" t="s">
        <v>16</v>
      </c>
      <c r="E7" s="5">
        <v>9</v>
      </c>
      <c r="F7" s="6" t="s">
        <v>1270</v>
      </c>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35.5</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t="s">
        <v>1271</v>
      </c>
      <c r="H13" s="64"/>
      <c r="I13" s="4"/>
      <c r="J13" s="5" t="s">
        <v>7</v>
      </c>
      <c r="K13" s="5"/>
      <c r="L13" s="6"/>
    </row>
    <row r="14" spans="2:12">
      <c r="B14" s="64"/>
      <c r="C14" s="7"/>
      <c r="D14" t="s">
        <v>9</v>
      </c>
      <c r="E14">
        <v>2</v>
      </c>
      <c r="F14" s="8" t="s">
        <v>1272</v>
      </c>
      <c r="G14" t="s">
        <v>26</v>
      </c>
      <c r="H14" s="64"/>
      <c r="I14" s="7"/>
      <c r="J14" t="s">
        <v>9</v>
      </c>
      <c r="K14">
        <v>4</v>
      </c>
      <c r="L14" s="8" t="s">
        <v>1273</v>
      </c>
    </row>
    <row r="15" spans="2:12">
      <c r="B15" s="64"/>
      <c r="C15" s="7"/>
      <c r="D15" s="5" t="s">
        <v>11</v>
      </c>
      <c r="E15" s="5">
        <v>1.5</v>
      </c>
      <c r="F15" s="6" t="s">
        <v>1274</v>
      </c>
      <c r="H15" s="64"/>
      <c r="I15" s="7"/>
      <c r="J15" s="5" t="s">
        <v>11</v>
      </c>
      <c r="K15" s="5"/>
      <c r="L15" s="6"/>
    </row>
    <row r="16" spans="2:12">
      <c r="B16" s="64"/>
      <c r="C16" s="7"/>
      <c r="D16" t="s">
        <v>14</v>
      </c>
      <c r="E16">
        <v>7</v>
      </c>
      <c r="F16" s="8" t="s">
        <v>1275</v>
      </c>
      <c r="H16" s="64"/>
      <c r="I16" s="7"/>
      <c r="J16" t="s">
        <v>14</v>
      </c>
      <c r="K16">
        <v>6</v>
      </c>
      <c r="L16" s="8" t="s">
        <v>1276</v>
      </c>
    </row>
    <row r="17" spans="2:12">
      <c r="B17" s="64"/>
      <c r="C17" s="7"/>
      <c r="D17" s="5" t="s">
        <v>16</v>
      </c>
      <c r="E17" s="5">
        <v>3</v>
      </c>
      <c r="F17" s="25" t="s">
        <v>1277</v>
      </c>
      <c r="H17" s="64"/>
      <c r="I17" s="7"/>
      <c r="J17" s="5" t="s">
        <v>16</v>
      </c>
      <c r="K17" s="5"/>
      <c r="L17" s="6"/>
    </row>
    <row r="18" spans="2:12">
      <c r="B18" s="64"/>
      <c r="C18" s="7"/>
      <c r="D18" t="s">
        <v>18</v>
      </c>
      <c r="E18">
        <v>1.5</v>
      </c>
      <c r="F18" s="26" t="s">
        <v>1278</v>
      </c>
      <c r="H18" s="64"/>
      <c r="I18" s="7"/>
      <c r="J18" t="s">
        <v>18</v>
      </c>
      <c r="L18" s="8"/>
    </row>
    <row r="19" spans="2:12">
      <c r="B19" s="64"/>
      <c r="C19" s="7"/>
      <c r="D19" s="5" t="s">
        <v>19</v>
      </c>
      <c r="E19" s="5">
        <v>3</v>
      </c>
      <c r="F19" s="6" t="s">
        <v>1279</v>
      </c>
      <c r="H19" s="64"/>
      <c r="I19" s="7"/>
      <c r="J19" s="5" t="s">
        <v>19</v>
      </c>
      <c r="K19" s="5"/>
      <c r="L19" s="6"/>
    </row>
    <row r="20" spans="2:12">
      <c r="B20" s="64"/>
      <c r="C20" s="9"/>
      <c r="D20" s="10"/>
      <c r="E20" s="10">
        <f>SUM(E13:E19)</f>
        <v>18</v>
      </c>
      <c r="F20" s="11"/>
      <c r="H20" s="64"/>
      <c r="I20" s="9"/>
      <c r="J20" s="10"/>
      <c r="K20" s="10">
        <f>SUM(K13:K19)</f>
        <v>10</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4</v>
      </c>
      <c r="F23" s="6" t="s">
        <v>1280</v>
      </c>
      <c r="H23" s="64"/>
      <c r="I23" s="4"/>
      <c r="J23" s="5" t="s">
        <v>7</v>
      </c>
      <c r="K23" s="5">
        <v>1</v>
      </c>
      <c r="L23" s="6" t="s">
        <v>1281</v>
      </c>
    </row>
    <row r="24" spans="2:12">
      <c r="B24" s="64"/>
      <c r="C24" s="7"/>
      <c r="D24" t="s">
        <v>9</v>
      </c>
      <c r="E24">
        <v>4</v>
      </c>
      <c r="F24" s="8" t="s">
        <v>1282</v>
      </c>
      <c r="H24" s="64"/>
      <c r="I24" s="7"/>
      <c r="J24" t="s">
        <v>9</v>
      </c>
      <c r="K24">
        <v>4</v>
      </c>
      <c r="L24" s="8" t="s">
        <v>1283</v>
      </c>
    </row>
    <row r="25" spans="2:12">
      <c r="B25" s="64"/>
      <c r="C25" s="7"/>
      <c r="D25" s="5" t="s">
        <v>11</v>
      </c>
      <c r="E25" s="5">
        <v>2</v>
      </c>
      <c r="F25" s="6" t="s">
        <v>1284</v>
      </c>
      <c r="H25" s="64"/>
      <c r="I25" s="7"/>
      <c r="J25" s="5" t="s">
        <v>11</v>
      </c>
      <c r="K25" s="5">
        <v>4</v>
      </c>
      <c r="L25" s="6" t="s">
        <v>1285</v>
      </c>
    </row>
    <row r="26" spans="2:12">
      <c r="B26" s="64"/>
      <c r="C26" s="7"/>
      <c r="D26" t="s">
        <v>14</v>
      </c>
      <c r="E26">
        <v>2.5</v>
      </c>
      <c r="F26" s="6" t="s">
        <v>281</v>
      </c>
      <c r="H26" s="64"/>
      <c r="I26" s="7"/>
      <c r="J26" t="s">
        <v>14</v>
      </c>
      <c r="K26">
        <v>2</v>
      </c>
      <c r="L26" s="8" t="s">
        <v>1286</v>
      </c>
    </row>
    <row r="27" spans="2:12">
      <c r="B27" s="64"/>
      <c r="C27" s="7"/>
      <c r="D27" s="5" t="s">
        <v>16</v>
      </c>
      <c r="E27" s="5">
        <v>3.5</v>
      </c>
      <c r="F27" s="6" t="s">
        <v>1287</v>
      </c>
      <c r="H27" s="64"/>
      <c r="I27" s="7"/>
      <c r="J27" s="5" t="s">
        <v>16</v>
      </c>
      <c r="K27" s="5">
        <v>1</v>
      </c>
      <c r="L27" s="6" t="s">
        <v>1288</v>
      </c>
    </row>
    <row r="28" spans="2:12">
      <c r="B28" s="64"/>
      <c r="C28" s="7"/>
      <c r="D28" t="s">
        <v>18</v>
      </c>
      <c r="F28" s="8"/>
      <c r="H28" s="64"/>
      <c r="I28" s="7"/>
      <c r="J28" t="s">
        <v>18</v>
      </c>
      <c r="L28" s="8"/>
    </row>
    <row r="29" spans="2:12">
      <c r="B29" s="64"/>
      <c r="C29" s="7"/>
      <c r="D29" s="5" t="s">
        <v>19</v>
      </c>
      <c r="E29" s="5"/>
      <c r="F29" s="6"/>
      <c r="H29" s="64"/>
      <c r="I29" s="7"/>
      <c r="J29" s="5" t="s">
        <v>19</v>
      </c>
      <c r="K29" s="5">
        <v>1</v>
      </c>
      <c r="L29" s="6" t="s">
        <v>1289</v>
      </c>
    </row>
    <row r="30" spans="2:12">
      <c r="B30" s="64"/>
      <c r="C30" s="9"/>
      <c r="D30" s="10"/>
      <c r="E30" s="10">
        <f>SUM(E23:E29)</f>
        <v>16</v>
      </c>
      <c r="F30" s="11"/>
      <c r="H30" s="64"/>
      <c r="I30" s="9"/>
      <c r="J30" s="10"/>
      <c r="K30" s="10">
        <f>SUM(K23+K24+K25+K26+K27+K28+K29)</f>
        <v>13</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c r="F33" s="6"/>
      <c r="H33" s="64"/>
      <c r="I33" s="4"/>
      <c r="J33" s="5" t="s">
        <v>7</v>
      </c>
      <c r="K33" s="5">
        <v>1.5</v>
      </c>
      <c r="L33" s="6" t="s">
        <v>1290</v>
      </c>
    </row>
    <row r="34" spans="2:12" ht="15.95">
      <c r="B34" s="64"/>
      <c r="C34" s="7"/>
      <c r="D34" t="s">
        <v>9</v>
      </c>
      <c r="E34">
        <v>2</v>
      </c>
      <c r="F34" s="14" t="s">
        <v>1291</v>
      </c>
      <c r="H34" s="64"/>
      <c r="I34" s="7"/>
      <c r="J34" t="s">
        <v>9</v>
      </c>
      <c r="K34">
        <v>1</v>
      </c>
      <c r="L34" s="8" t="s">
        <v>1292</v>
      </c>
    </row>
    <row r="35" spans="2:12" ht="12" customHeight="1">
      <c r="B35" s="64"/>
      <c r="C35" s="7"/>
      <c r="D35" s="5" t="s">
        <v>11</v>
      </c>
      <c r="E35" s="5">
        <v>3</v>
      </c>
      <c r="F35" s="15" t="s">
        <v>1293</v>
      </c>
      <c r="H35" s="64"/>
      <c r="I35" s="7"/>
      <c r="J35" s="5" t="s">
        <v>11</v>
      </c>
      <c r="K35" s="5"/>
      <c r="L35" s="6"/>
    </row>
    <row r="36" spans="2:12">
      <c r="B36" s="64"/>
      <c r="C36" s="7"/>
      <c r="D36" t="s">
        <v>14</v>
      </c>
      <c r="E36">
        <v>6</v>
      </c>
      <c r="F36" s="16" t="s">
        <v>1294</v>
      </c>
      <c r="H36" s="64"/>
      <c r="I36" s="7"/>
      <c r="J36" t="s">
        <v>14</v>
      </c>
      <c r="K36">
        <v>7</v>
      </c>
      <c r="L36" s="8" t="s">
        <v>1295</v>
      </c>
    </row>
    <row r="37" spans="2:12">
      <c r="B37" s="64"/>
      <c r="C37" s="7"/>
      <c r="D37" s="5" t="s">
        <v>16</v>
      </c>
      <c r="E37" s="5">
        <v>4</v>
      </c>
      <c r="F37" s="17" t="s">
        <v>1296</v>
      </c>
      <c r="H37" s="64"/>
      <c r="I37" s="7"/>
      <c r="J37" s="5" t="s">
        <v>16</v>
      </c>
      <c r="K37" s="5"/>
      <c r="L37" s="6"/>
    </row>
    <row r="38" spans="2:12">
      <c r="B38" s="64"/>
      <c r="C38" s="7"/>
      <c r="D38" t="s">
        <v>18</v>
      </c>
      <c r="E38">
        <v>2</v>
      </c>
      <c r="F38" s="8" t="s">
        <v>1297</v>
      </c>
      <c r="H38" s="64"/>
      <c r="I38" s="7"/>
      <c r="J38" t="s">
        <v>18</v>
      </c>
      <c r="L38" s="8"/>
    </row>
    <row r="39" spans="2:12">
      <c r="B39" s="64"/>
      <c r="C39" s="7"/>
      <c r="D39" s="5" t="s">
        <v>19</v>
      </c>
      <c r="E39" s="5">
        <v>5</v>
      </c>
      <c r="F39" s="6" t="s">
        <v>1298</v>
      </c>
      <c r="H39" s="64"/>
      <c r="I39" s="7"/>
      <c r="J39" s="5" t="s">
        <v>19</v>
      </c>
      <c r="K39" s="5"/>
      <c r="L39" s="6"/>
    </row>
    <row r="40" spans="2:12">
      <c r="B40" s="64"/>
      <c r="C40" s="9"/>
      <c r="D40" s="10"/>
      <c r="E40" s="10">
        <f>SUM(E33:E39)</f>
        <v>22</v>
      </c>
      <c r="F40" s="11"/>
      <c r="H40" s="64"/>
      <c r="I40" s="9"/>
      <c r="J40" s="10"/>
      <c r="K40" s="10">
        <f>SUM(K33:K39)</f>
        <v>9.5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c r="F43" s="6"/>
      <c r="H43" s="64"/>
      <c r="I43" s="4"/>
      <c r="J43" s="5" t="s">
        <v>7</v>
      </c>
      <c r="K43" s="5"/>
      <c r="L43" s="6"/>
    </row>
    <row r="44" spans="2:12" ht="15.95">
      <c r="B44" s="64"/>
      <c r="C44" s="7"/>
      <c r="D44" t="s">
        <v>9</v>
      </c>
      <c r="E44">
        <v>6</v>
      </c>
      <c r="F44" s="19" t="s">
        <v>1299</v>
      </c>
      <c r="H44" s="64"/>
      <c r="I44" s="7"/>
      <c r="J44" t="s">
        <v>9</v>
      </c>
      <c r="L44" s="8" t="s">
        <v>1300</v>
      </c>
    </row>
    <row r="45" spans="2:12">
      <c r="B45" s="64"/>
      <c r="C45" s="7"/>
      <c r="D45" s="5" t="s">
        <v>11</v>
      </c>
      <c r="E45" s="5">
        <v>1</v>
      </c>
      <c r="F45" s="6" t="s">
        <v>1301</v>
      </c>
      <c r="H45" s="64"/>
      <c r="I45" s="7"/>
      <c r="J45" s="5" t="s">
        <v>11</v>
      </c>
      <c r="K45" s="5">
        <v>2.5</v>
      </c>
      <c r="L45" s="6" t="s">
        <v>1302</v>
      </c>
    </row>
    <row r="46" spans="2:12">
      <c r="B46" s="64"/>
      <c r="C46" s="7"/>
      <c r="D46" t="s">
        <v>14</v>
      </c>
      <c r="E46">
        <v>8</v>
      </c>
      <c r="F46" s="28" t="s">
        <v>1303</v>
      </c>
      <c r="H46" s="64"/>
      <c r="I46" s="7"/>
      <c r="J46" t="s">
        <v>14</v>
      </c>
      <c r="K46">
        <v>6.5</v>
      </c>
      <c r="L46" s="8" t="s">
        <v>1304</v>
      </c>
    </row>
    <row r="47" spans="2:12" ht="48">
      <c r="B47" s="64"/>
      <c r="C47" s="7"/>
      <c r="D47" s="5" t="s">
        <v>16</v>
      </c>
      <c r="E47" s="5">
        <v>4</v>
      </c>
      <c r="F47" s="20" t="s">
        <v>1305</v>
      </c>
      <c r="H47" s="64"/>
      <c r="I47" s="7"/>
      <c r="J47" s="5" t="s">
        <v>16</v>
      </c>
      <c r="K47" s="5"/>
      <c r="L47" s="6"/>
    </row>
    <row r="48" spans="2:12">
      <c r="B48" s="64"/>
      <c r="C48" s="7"/>
      <c r="D48" t="s">
        <v>18</v>
      </c>
      <c r="F48" s="8"/>
      <c r="H48" s="64"/>
      <c r="I48" s="7"/>
      <c r="J48" t="s">
        <v>18</v>
      </c>
      <c r="L48" s="8"/>
    </row>
    <row r="49" spans="2:12" ht="32.1">
      <c r="B49" s="64"/>
      <c r="C49" s="7"/>
      <c r="D49" s="5" t="s">
        <v>19</v>
      </c>
      <c r="E49" s="5">
        <v>1</v>
      </c>
      <c r="F49" s="20" t="s">
        <v>1306</v>
      </c>
      <c r="H49" s="64"/>
      <c r="I49" s="7"/>
      <c r="J49" s="5" t="s">
        <v>19</v>
      </c>
      <c r="K49" s="5"/>
      <c r="L49" s="6"/>
    </row>
    <row r="50" spans="2:12">
      <c r="B50" s="64"/>
      <c r="C50" s="9"/>
      <c r="D50" s="10"/>
      <c r="E50" s="10">
        <f>SUM(E43:E49)</f>
        <v>20</v>
      </c>
      <c r="F50" s="11"/>
      <c r="H50" s="64"/>
      <c r="I50" s="9"/>
      <c r="J50" s="10"/>
      <c r="K50" s="10">
        <f>SUM(K43:K49)</f>
        <v>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BFD96-1854-4B23-A938-E0E8F49AB7E9}">
  <dimension ref="B2:L50"/>
  <sheetViews>
    <sheetView topLeftCell="A19" workbookViewId="0">
      <selection activeCell="I54" sqref="I54"/>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9</v>
      </c>
      <c r="F3" s="6" t="s">
        <v>1307</v>
      </c>
      <c r="H3" s="64"/>
      <c r="I3" s="4"/>
      <c r="J3" s="5" t="s">
        <v>7</v>
      </c>
      <c r="K3" s="5"/>
      <c r="L3" s="6"/>
    </row>
    <row r="4" spans="2:12">
      <c r="B4" s="64"/>
      <c r="C4" s="7"/>
      <c r="D4" t="s">
        <v>9</v>
      </c>
      <c r="E4">
        <v>9</v>
      </c>
      <c r="F4" s="8" t="s">
        <v>1308</v>
      </c>
      <c r="H4" s="64"/>
      <c r="I4" s="7"/>
      <c r="J4" t="s">
        <v>9</v>
      </c>
      <c r="L4" s="8"/>
    </row>
    <row r="5" spans="2:12">
      <c r="B5" s="64"/>
      <c r="C5" s="7"/>
      <c r="D5" s="5" t="s">
        <v>11</v>
      </c>
      <c r="E5" s="5">
        <v>8</v>
      </c>
      <c r="F5" s="6" t="s">
        <v>1309</v>
      </c>
      <c r="H5" s="64"/>
      <c r="I5" s="7"/>
      <c r="J5" s="5" t="s">
        <v>11</v>
      </c>
      <c r="K5" s="5"/>
      <c r="L5" s="6"/>
    </row>
    <row r="6" spans="2:12">
      <c r="B6" s="64"/>
      <c r="C6" s="7"/>
      <c r="D6" t="s">
        <v>14</v>
      </c>
      <c r="E6">
        <v>10</v>
      </c>
      <c r="F6" s="8" t="s">
        <v>1310</v>
      </c>
      <c r="H6" s="64"/>
      <c r="I6" s="7"/>
      <c r="J6" t="s">
        <v>14</v>
      </c>
      <c r="L6" s="8"/>
    </row>
    <row r="7" spans="2:12">
      <c r="B7" s="64"/>
      <c r="C7" s="7"/>
      <c r="D7" s="5" t="s">
        <v>16</v>
      </c>
      <c r="E7" s="5">
        <v>7</v>
      </c>
      <c r="F7" s="6" t="s">
        <v>1311</v>
      </c>
      <c r="H7" s="64"/>
      <c r="I7" s="7"/>
      <c r="J7" s="5" t="s">
        <v>16</v>
      </c>
      <c r="K7" s="5"/>
      <c r="L7" s="6"/>
    </row>
    <row r="8" spans="2:12">
      <c r="B8" s="64"/>
      <c r="C8" s="7"/>
      <c r="D8" t="s">
        <v>18</v>
      </c>
      <c r="E8">
        <v>2</v>
      </c>
      <c r="F8" s="8" t="s">
        <v>1312</v>
      </c>
      <c r="H8" s="64"/>
      <c r="I8" s="7"/>
      <c r="J8" t="s">
        <v>18</v>
      </c>
      <c r="L8" s="8"/>
    </row>
    <row r="9" spans="2:12">
      <c r="B9" s="64"/>
      <c r="C9" s="7"/>
      <c r="D9" s="5" t="s">
        <v>19</v>
      </c>
      <c r="E9" s="5">
        <v>4</v>
      </c>
      <c r="F9" s="6" t="s">
        <v>1313</v>
      </c>
      <c r="H9" s="64"/>
      <c r="I9" s="7"/>
      <c r="J9" s="5" t="s">
        <v>19</v>
      </c>
      <c r="K9" s="5"/>
      <c r="L9" s="6"/>
    </row>
    <row r="10" spans="2:12">
      <c r="B10" s="64"/>
      <c r="C10" s="9"/>
      <c r="D10" s="10"/>
      <c r="E10" s="10">
        <f>SUM(E3:E9)</f>
        <v>49</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3</v>
      </c>
      <c r="F13" s="6" t="s">
        <v>1314</v>
      </c>
      <c r="H13" s="64"/>
      <c r="I13" s="4"/>
      <c r="J13" s="5" t="s">
        <v>7</v>
      </c>
      <c r="K13" s="5"/>
      <c r="L13" s="6"/>
    </row>
    <row r="14" spans="2:12">
      <c r="B14" s="64"/>
      <c r="C14" s="7"/>
      <c r="D14" t="s">
        <v>9</v>
      </c>
      <c r="E14">
        <v>4.5</v>
      </c>
      <c r="F14" s="8" t="s">
        <v>1315</v>
      </c>
      <c r="G14" t="s">
        <v>26</v>
      </c>
      <c r="H14" s="64"/>
      <c r="I14" s="7"/>
      <c r="J14" t="s">
        <v>9</v>
      </c>
      <c r="K14">
        <v>4</v>
      </c>
      <c r="L14" s="8" t="s">
        <v>1316</v>
      </c>
    </row>
    <row r="15" spans="2:12">
      <c r="B15" s="64"/>
      <c r="C15" s="7"/>
      <c r="D15" s="5" t="s">
        <v>11</v>
      </c>
      <c r="E15" s="5">
        <v>3</v>
      </c>
      <c r="F15" s="6" t="s">
        <v>1317</v>
      </c>
      <c r="H15" s="64"/>
      <c r="I15" s="7"/>
      <c r="J15" s="5" t="s">
        <v>11</v>
      </c>
      <c r="K15" s="5">
        <v>1</v>
      </c>
      <c r="L15" s="6" t="s">
        <v>1318</v>
      </c>
    </row>
    <row r="16" spans="2:12">
      <c r="B16" s="64"/>
      <c r="C16" s="7"/>
      <c r="D16" t="s">
        <v>14</v>
      </c>
      <c r="E16">
        <v>6</v>
      </c>
      <c r="F16" s="8" t="s">
        <v>1319</v>
      </c>
      <c r="H16" s="64"/>
      <c r="I16" s="7"/>
      <c r="J16" t="s">
        <v>14</v>
      </c>
      <c r="K16">
        <v>1</v>
      </c>
      <c r="L16" s="8" t="s">
        <v>281</v>
      </c>
    </row>
    <row r="17" spans="2:12">
      <c r="B17" s="64"/>
      <c r="C17" s="7"/>
      <c r="D17" s="5" t="s">
        <v>16</v>
      </c>
      <c r="E17" s="5"/>
      <c r="F17" s="25"/>
      <c r="H17" s="64"/>
      <c r="I17" s="7"/>
      <c r="J17" s="5" t="s">
        <v>16</v>
      </c>
      <c r="K17" s="5">
        <v>3</v>
      </c>
      <c r="L17" s="6" t="s">
        <v>196</v>
      </c>
    </row>
    <row r="18" spans="2:12">
      <c r="B18" s="64"/>
      <c r="C18" s="7"/>
      <c r="D18" t="s">
        <v>18</v>
      </c>
      <c r="E18">
        <v>0.5</v>
      </c>
      <c r="F18" s="26" t="s">
        <v>1320</v>
      </c>
      <c r="H18" s="64"/>
      <c r="I18" s="7"/>
      <c r="J18" t="s">
        <v>18</v>
      </c>
      <c r="L18" s="8" t="s">
        <v>1321</v>
      </c>
    </row>
    <row r="19" spans="2:12">
      <c r="B19" s="64"/>
      <c r="C19" s="7"/>
      <c r="D19" s="5" t="s">
        <v>19</v>
      </c>
      <c r="E19" s="5">
        <v>0.5</v>
      </c>
      <c r="F19" s="6" t="s">
        <v>1322</v>
      </c>
      <c r="H19" s="64"/>
      <c r="I19" s="7"/>
      <c r="J19" s="5" t="s">
        <v>19</v>
      </c>
      <c r="K19" s="5"/>
      <c r="L19" s="6" t="s">
        <v>1321</v>
      </c>
    </row>
    <row r="20" spans="2:12">
      <c r="B20" s="64"/>
      <c r="C20" s="9"/>
      <c r="D20" s="10"/>
      <c r="E20" s="10">
        <f>SUM(E13:E19)</f>
        <v>17.5</v>
      </c>
      <c r="F20" s="11"/>
      <c r="H20" s="64"/>
      <c r="I20" s="9"/>
      <c r="J20" s="10"/>
      <c r="K20" s="10">
        <f>SUM(K13:K19)</f>
        <v>9</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2</v>
      </c>
      <c r="F23" s="6" t="s">
        <v>1323</v>
      </c>
      <c r="H23" s="64"/>
      <c r="I23" s="4"/>
      <c r="J23" s="5" t="s">
        <v>7</v>
      </c>
      <c r="K23" s="5"/>
      <c r="L23" s="6"/>
    </row>
    <row r="24" spans="2:12">
      <c r="B24" s="64"/>
      <c r="C24" s="7"/>
      <c r="D24" t="s">
        <v>9</v>
      </c>
      <c r="E24">
        <v>2.5</v>
      </c>
      <c r="F24" s="8" t="s">
        <v>1324</v>
      </c>
      <c r="H24" s="64"/>
      <c r="I24" s="7"/>
      <c r="J24" t="s">
        <v>9</v>
      </c>
      <c r="K24">
        <v>3</v>
      </c>
      <c r="L24" s="8" t="s">
        <v>1325</v>
      </c>
    </row>
    <row r="25" spans="2:12">
      <c r="B25" s="64"/>
      <c r="C25" s="7"/>
      <c r="D25" s="5" t="s">
        <v>11</v>
      </c>
      <c r="E25" s="5">
        <v>3</v>
      </c>
      <c r="F25" s="6" t="s">
        <v>1326</v>
      </c>
      <c r="H25" s="64"/>
      <c r="I25" s="7"/>
      <c r="J25" s="5" t="s">
        <v>11</v>
      </c>
      <c r="K25" s="5">
        <v>2</v>
      </c>
      <c r="L25" s="6" t="s">
        <v>1327</v>
      </c>
    </row>
    <row r="26" spans="2:12">
      <c r="B26" s="64"/>
      <c r="C26" s="7"/>
      <c r="D26" t="s">
        <v>14</v>
      </c>
      <c r="E26">
        <v>1</v>
      </c>
      <c r="F26" s="8" t="s">
        <v>281</v>
      </c>
      <c r="H26" s="64"/>
      <c r="I26" s="7"/>
      <c r="J26" t="s">
        <v>14</v>
      </c>
      <c r="K26">
        <v>1.5</v>
      </c>
      <c r="L26" s="8" t="s">
        <v>1328</v>
      </c>
    </row>
    <row r="27" spans="2:12">
      <c r="B27" s="64"/>
      <c r="C27" s="7"/>
      <c r="D27" s="5" t="s">
        <v>16</v>
      </c>
      <c r="E27" s="5">
        <v>5</v>
      </c>
      <c r="F27" s="6" t="s">
        <v>1329</v>
      </c>
      <c r="H27" s="64"/>
      <c r="I27" s="7"/>
      <c r="J27" s="5" t="s">
        <v>16</v>
      </c>
      <c r="K27" s="5"/>
      <c r="L27" s="6" t="s">
        <v>1330</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13.5</v>
      </c>
      <c r="F30" s="11"/>
      <c r="H30" s="64"/>
      <c r="I30" s="9"/>
      <c r="J30" s="10"/>
      <c r="K30" s="10">
        <f>SUM(K23:K29)</f>
        <v>6.5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6</v>
      </c>
      <c r="F33" s="6" t="s">
        <v>1331</v>
      </c>
      <c r="H33" s="64"/>
      <c r="I33" s="4"/>
      <c r="J33" s="5" t="s">
        <v>7</v>
      </c>
      <c r="K33" s="5">
        <v>1</v>
      </c>
      <c r="L33" s="6" t="s">
        <v>1332</v>
      </c>
    </row>
    <row r="34" spans="2:12" ht="15.95">
      <c r="B34" s="64"/>
      <c r="C34" s="7"/>
      <c r="D34" t="s">
        <v>9</v>
      </c>
      <c r="E34">
        <v>4</v>
      </c>
      <c r="F34" s="14" t="s">
        <v>1333</v>
      </c>
      <c r="H34" s="64"/>
      <c r="I34" s="7"/>
      <c r="J34" t="s">
        <v>9</v>
      </c>
      <c r="L34" s="8"/>
    </row>
    <row r="35" spans="2:12" ht="12" customHeight="1">
      <c r="B35" s="64"/>
      <c r="C35" s="7"/>
      <c r="D35" s="5" t="s">
        <v>11</v>
      </c>
      <c r="E35" s="5">
        <v>2</v>
      </c>
      <c r="F35" s="15" t="s">
        <v>1334</v>
      </c>
      <c r="H35" s="64"/>
      <c r="I35" s="7"/>
      <c r="J35" s="5" t="s">
        <v>11</v>
      </c>
      <c r="K35" s="5">
        <v>2.5</v>
      </c>
      <c r="L35" s="6" t="s">
        <v>1335</v>
      </c>
    </row>
    <row r="36" spans="2:12">
      <c r="B36" s="64"/>
      <c r="C36" s="7"/>
      <c r="D36" t="s">
        <v>14</v>
      </c>
      <c r="E36">
        <v>7</v>
      </c>
      <c r="F36" s="16" t="s">
        <v>1336</v>
      </c>
      <c r="H36" s="64"/>
      <c r="I36" s="7"/>
      <c r="J36" t="s">
        <v>14</v>
      </c>
      <c r="K36">
        <v>3</v>
      </c>
      <c r="L36" s="8" t="s">
        <v>1337</v>
      </c>
    </row>
    <row r="37" spans="2:12">
      <c r="B37" s="64"/>
      <c r="C37" s="7"/>
      <c r="D37" s="5" t="s">
        <v>16</v>
      </c>
      <c r="E37" s="5">
        <v>5</v>
      </c>
      <c r="F37" s="17" t="s">
        <v>1338</v>
      </c>
      <c r="H37" s="64"/>
      <c r="I37" s="7"/>
      <c r="J37" s="5" t="s">
        <v>16</v>
      </c>
      <c r="K37" s="5">
        <v>1</v>
      </c>
      <c r="L37" s="6" t="s">
        <v>1339</v>
      </c>
    </row>
    <row r="38" spans="2:12">
      <c r="B38" s="64"/>
      <c r="C38" s="7"/>
      <c r="D38" t="s">
        <v>18</v>
      </c>
      <c r="E38">
        <v>1</v>
      </c>
      <c r="F38" s="8" t="s">
        <v>1340</v>
      </c>
      <c r="H38" s="64"/>
      <c r="I38" s="7"/>
      <c r="J38" t="s">
        <v>18</v>
      </c>
      <c r="L38" s="8"/>
    </row>
    <row r="39" spans="2:12">
      <c r="B39" s="64"/>
      <c r="C39" s="7"/>
      <c r="D39" s="5" t="s">
        <v>19</v>
      </c>
      <c r="E39" s="5"/>
      <c r="F39" s="6"/>
      <c r="H39" s="64"/>
      <c r="I39" s="7"/>
      <c r="J39" s="5" t="s">
        <v>19</v>
      </c>
      <c r="K39" s="5"/>
      <c r="L39" s="6"/>
    </row>
    <row r="40" spans="2:12">
      <c r="B40" s="64"/>
      <c r="C40" s="9"/>
      <c r="D40" s="10"/>
      <c r="E40" s="10">
        <f>SUM(E33:E39)</f>
        <v>25</v>
      </c>
      <c r="F40" s="11"/>
      <c r="H40" s="64"/>
      <c r="I40" s="9"/>
      <c r="J40" s="10"/>
      <c r="K40" s="10">
        <f>SUM(K33:K39)</f>
        <v>7.5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2</v>
      </c>
      <c r="F43" s="6" t="s">
        <v>1341</v>
      </c>
      <c r="H43" s="64"/>
      <c r="I43" s="4"/>
      <c r="J43" s="5" t="s">
        <v>7</v>
      </c>
      <c r="K43" s="5"/>
      <c r="L43" s="6"/>
    </row>
    <row r="44" spans="2:12">
      <c r="B44" s="64"/>
      <c r="C44" s="7"/>
      <c r="D44" t="s">
        <v>9</v>
      </c>
      <c r="E44">
        <v>4</v>
      </c>
      <c r="F44" s="8" t="s">
        <v>1342</v>
      </c>
      <c r="H44" s="64"/>
      <c r="I44" s="7"/>
      <c r="J44" t="s">
        <v>9</v>
      </c>
      <c r="K44">
        <v>1.5</v>
      </c>
      <c r="L44" s="8" t="s">
        <v>1343</v>
      </c>
    </row>
    <row r="45" spans="2:12">
      <c r="B45" s="64"/>
      <c r="C45" s="7"/>
      <c r="D45" s="5" t="s">
        <v>11</v>
      </c>
      <c r="E45" s="5">
        <v>1</v>
      </c>
      <c r="F45" s="6" t="s">
        <v>1344</v>
      </c>
      <c r="H45" s="64"/>
      <c r="I45" s="7"/>
      <c r="J45" s="5" t="s">
        <v>11</v>
      </c>
      <c r="K45" s="5">
        <v>1.5</v>
      </c>
      <c r="L45" s="6" t="s">
        <v>1345</v>
      </c>
    </row>
    <row r="46" spans="2:12">
      <c r="B46" s="64"/>
      <c r="C46" s="7"/>
      <c r="D46" t="s">
        <v>14</v>
      </c>
      <c r="E46">
        <v>3</v>
      </c>
      <c r="F46" s="8" t="s">
        <v>1346</v>
      </c>
      <c r="H46" s="64"/>
      <c r="I46" s="7"/>
      <c r="J46" t="s">
        <v>14</v>
      </c>
      <c r="K46">
        <v>6</v>
      </c>
      <c r="L46" s="8" t="s">
        <v>1347</v>
      </c>
    </row>
    <row r="47" spans="2:12">
      <c r="B47" s="64"/>
      <c r="C47" s="7"/>
      <c r="D47" s="5" t="s">
        <v>16</v>
      </c>
      <c r="E47" s="5">
        <v>2</v>
      </c>
      <c r="F47" s="6" t="s">
        <v>1348</v>
      </c>
      <c r="H47" s="64"/>
      <c r="I47" s="7"/>
      <c r="J47" s="5" t="s">
        <v>16</v>
      </c>
      <c r="K47" s="5"/>
      <c r="L47" s="6"/>
    </row>
    <row r="48" spans="2:12">
      <c r="B48" s="64"/>
      <c r="C48" s="7"/>
      <c r="D48" t="s">
        <v>18</v>
      </c>
      <c r="F48" s="8"/>
      <c r="H48" s="64"/>
      <c r="I48" s="7"/>
      <c r="J48" t="s">
        <v>18</v>
      </c>
      <c r="L48" s="8"/>
    </row>
    <row r="49" spans="2:12">
      <c r="B49" s="64"/>
      <c r="C49" s="7"/>
      <c r="D49" s="5" t="s">
        <v>19</v>
      </c>
      <c r="E49" s="5">
        <v>8</v>
      </c>
      <c r="F49" s="6" t="s">
        <v>1349</v>
      </c>
      <c r="H49" s="64"/>
      <c r="I49" s="7"/>
      <c r="J49" s="5" t="s">
        <v>19</v>
      </c>
      <c r="K49" s="5"/>
      <c r="L49" s="6"/>
    </row>
    <row r="50" spans="2:12">
      <c r="B50" s="64"/>
      <c r="C50" s="9"/>
      <c r="D50" s="10"/>
      <c r="E50" s="10">
        <f>SUM(E43:E49)</f>
        <v>20</v>
      </c>
      <c r="F50" s="11"/>
      <c r="H50" s="64"/>
      <c r="I50" s="9"/>
      <c r="J50" s="10"/>
      <c r="K50" s="10">
        <f>SUM(K43:K49)</f>
        <v>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6360-DCAB-4D53-9D2E-8A04B9C939B6}">
  <dimension ref="B2:L50"/>
  <sheetViews>
    <sheetView topLeftCell="A13" workbookViewId="0">
      <selection activeCell="F30" sqref="F30"/>
    </sheetView>
  </sheetViews>
  <sheetFormatPr defaultColWidth="8.85546875" defaultRowHeight="15"/>
  <cols>
    <col min="4" max="4" width="11.42578125" bestFit="1" customWidth="1"/>
    <col min="5" max="5" width="9.140625" bestFit="1" customWidth="1"/>
    <col min="6" max="6" width="76.42578125" customWidth="1"/>
    <col min="7" max="9" width="9.140625" bestFit="1" customWidth="1"/>
    <col min="10" max="10" width="11.42578125" bestFit="1" customWidth="1"/>
    <col min="11" max="11" width="9.1406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2</v>
      </c>
      <c r="F3" s="6" t="s">
        <v>1350</v>
      </c>
      <c r="H3" s="64"/>
      <c r="I3" s="4"/>
      <c r="J3" s="5" t="s">
        <v>7</v>
      </c>
      <c r="K3" s="5"/>
      <c r="L3" s="6"/>
    </row>
    <row r="4" spans="2:12">
      <c r="B4" s="64"/>
      <c r="C4" s="7"/>
      <c r="D4" t="s">
        <v>9</v>
      </c>
      <c r="E4">
        <v>5</v>
      </c>
      <c r="F4" s="8" t="s">
        <v>1351</v>
      </c>
      <c r="H4" s="64"/>
      <c r="I4" s="7"/>
      <c r="J4" t="s">
        <v>9</v>
      </c>
      <c r="L4" s="8"/>
    </row>
    <row r="5" spans="2:12">
      <c r="B5" s="64"/>
      <c r="C5" s="7"/>
      <c r="D5" s="5" t="s">
        <v>11</v>
      </c>
      <c r="E5" s="5">
        <v>5</v>
      </c>
      <c r="F5" s="6" t="s">
        <v>1352</v>
      </c>
      <c r="H5" s="64"/>
      <c r="I5" s="7"/>
      <c r="J5" s="5" t="s">
        <v>11</v>
      </c>
      <c r="K5" s="5"/>
      <c r="L5" s="6"/>
    </row>
    <row r="6" spans="2:12">
      <c r="B6" s="64"/>
      <c r="C6" s="7"/>
      <c r="D6" t="s">
        <v>14</v>
      </c>
      <c r="E6">
        <v>3</v>
      </c>
      <c r="F6" s="8" t="s">
        <v>1353</v>
      </c>
      <c r="H6" s="64"/>
      <c r="I6" s="7"/>
      <c r="J6" t="s">
        <v>14</v>
      </c>
      <c r="L6" s="8"/>
    </row>
    <row r="7" spans="2:12">
      <c r="B7" s="64"/>
      <c r="C7" s="7"/>
      <c r="D7" s="5" t="s">
        <v>16</v>
      </c>
      <c r="E7" s="5">
        <v>1</v>
      </c>
      <c r="F7" s="6" t="s">
        <v>74</v>
      </c>
      <c r="H7" s="64"/>
      <c r="I7" s="7"/>
      <c r="J7" s="5" t="s">
        <v>16</v>
      </c>
      <c r="K7" s="5"/>
      <c r="L7" s="6"/>
    </row>
    <row r="8" spans="2:12">
      <c r="B8" s="64"/>
      <c r="C8" s="7"/>
      <c r="D8" t="s">
        <v>18</v>
      </c>
      <c r="E8">
        <v>3</v>
      </c>
      <c r="F8" s="8" t="s">
        <v>1354</v>
      </c>
      <c r="H8" s="64"/>
      <c r="I8" s="7"/>
      <c r="J8" t="s">
        <v>18</v>
      </c>
      <c r="L8" s="8"/>
    </row>
    <row r="9" spans="2:12">
      <c r="B9" s="64"/>
      <c r="C9" s="7"/>
      <c r="D9" s="5" t="s">
        <v>19</v>
      </c>
      <c r="E9" s="5">
        <v>2</v>
      </c>
      <c r="F9" s="6" t="s">
        <v>1355</v>
      </c>
      <c r="H9" s="64"/>
      <c r="I9" s="7"/>
      <c r="J9" s="5" t="s">
        <v>19</v>
      </c>
      <c r="K9" s="5"/>
      <c r="L9" s="6"/>
    </row>
    <row r="10" spans="2:12">
      <c r="B10" s="64"/>
      <c r="C10" s="9"/>
      <c r="D10" s="10"/>
      <c r="E10" s="10">
        <f>SUM(E3:E9)</f>
        <v>21</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t="s">
        <v>1356</v>
      </c>
      <c r="H13" s="64"/>
      <c r="I13" s="4"/>
      <c r="J13" s="5" t="s">
        <v>7</v>
      </c>
      <c r="K13" s="5"/>
      <c r="L13" s="6" t="s">
        <v>1321</v>
      </c>
    </row>
    <row r="14" spans="2:12">
      <c r="B14" s="64"/>
      <c r="C14" s="7"/>
      <c r="D14" t="s">
        <v>9</v>
      </c>
      <c r="F14" s="8"/>
      <c r="G14" t="s">
        <v>26</v>
      </c>
      <c r="H14" s="64"/>
      <c r="I14" s="7"/>
      <c r="J14" t="s">
        <v>9</v>
      </c>
      <c r="L14" s="8" t="s">
        <v>1321</v>
      </c>
    </row>
    <row r="15" spans="2:12">
      <c r="B15" s="64"/>
      <c r="C15" s="7"/>
      <c r="D15" s="5" t="s">
        <v>11</v>
      </c>
      <c r="E15" s="5"/>
      <c r="F15" s="6"/>
      <c r="H15" s="64"/>
      <c r="I15" s="7"/>
      <c r="J15" s="5" t="s">
        <v>11</v>
      </c>
      <c r="K15" s="5"/>
      <c r="L15" s="6" t="s">
        <v>1321</v>
      </c>
    </row>
    <row r="16" spans="2:12">
      <c r="B16" s="64"/>
      <c r="C16" s="7"/>
      <c r="D16" t="s">
        <v>14</v>
      </c>
      <c r="F16" s="8"/>
      <c r="H16" s="64"/>
      <c r="I16" s="7"/>
      <c r="J16" t="s">
        <v>14</v>
      </c>
      <c r="K16">
        <v>2</v>
      </c>
      <c r="L16" s="8" t="s">
        <v>1357</v>
      </c>
    </row>
    <row r="17" spans="2:12">
      <c r="B17" s="64"/>
      <c r="C17" s="7"/>
      <c r="D17" s="5" t="s">
        <v>16</v>
      </c>
      <c r="E17" s="5">
        <v>2</v>
      </c>
      <c r="F17" s="25" t="s">
        <v>74</v>
      </c>
      <c r="H17" s="64"/>
      <c r="I17" s="7"/>
      <c r="J17" s="5" t="s">
        <v>16</v>
      </c>
      <c r="K17" s="5"/>
      <c r="L17" s="6"/>
    </row>
    <row r="18" spans="2:12">
      <c r="B18" s="64"/>
      <c r="C18" s="7"/>
      <c r="D18" t="s">
        <v>18</v>
      </c>
      <c r="F18" s="26"/>
      <c r="H18" s="64"/>
      <c r="I18" s="7"/>
      <c r="J18" t="s">
        <v>18</v>
      </c>
      <c r="L18" s="8"/>
    </row>
    <row r="19" spans="2:12">
      <c r="B19" s="64"/>
      <c r="C19" s="7"/>
      <c r="D19" s="5" t="s">
        <v>19</v>
      </c>
      <c r="E19" s="5">
        <v>2</v>
      </c>
      <c r="F19" s="6" t="s">
        <v>1358</v>
      </c>
      <c r="H19" s="64"/>
      <c r="I19" s="7"/>
      <c r="J19" s="5" t="s">
        <v>19</v>
      </c>
      <c r="K19" s="5"/>
      <c r="L19" s="6"/>
    </row>
    <row r="20" spans="2:12">
      <c r="B20" s="64"/>
      <c r="C20" s="9"/>
      <c r="D20" s="10"/>
      <c r="E20" s="10">
        <f>SUM(E13:E19)</f>
        <v>4</v>
      </c>
      <c r="F20" s="11" t="s">
        <v>1359</v>
      </c>
      <c r="H20" s="64"/>
      <c r="I20" s="9"/>
      <c r="J20" s="10"/>
      <c r="K20" s="10">
        <f>SUM(K13:K19)</f>
        <v>2</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6</v>
      </c>
      <c r="F23" s="6" t="s">
        <v>1360</v>
      </c>
      <c r="H23" s="64"/>
      <c r="I23" s="4"/>
      <c r="J23" s="5" t="s">
        <v>7</v>
      </c>
      <c r="K23" s="5"/>
      <c r="L23" s="6"/>
    </row>
    <row r="24" spans="2:12">
      <c r="B24" s="64"/>
      <c r="C24" s="7"/>
      <c r="D24" t="s">
        <v>9</v>
      </c>
      <c r="E24">
        <v>4</v>
      </c>
      <c r="F24" s="8" t="s">
        <v>1361</v>
      </c>
      <c r="H24" s="64"/>
      <c r="I24" s="7"/>
      <c r="J24" t="s">
        <v>9</v>
      </c>
      <c r="K24">
        <v>1</v>
      </c>
      <c r="L24" s="8" t="s">
        <v>1075</v>
      </c>
    </row>
    <row r="25" spans="2:12">
      <c r="B25" s="64"/>
      <c r="C25" s="7"/>
      <c r="D25" s="5" t="s">
        <v>11</v>
      </c>
      <c r="E25" s="5">
        <v>1</v>
      </c>
      <c r="F25" s="6" t="s">
        <v>74</v>
      </c>
      <c r="H25" s="64"/>
      <c r="I25" s="7"/>
      <c r="J25" s="5" t="s">
        <v>11</v>
      </c>
      <c r="K25" s="5">
        <v>0.5</v>
      </c>
      <c r="L25" s="6" t="s">
        <v>1362</v>
      </c>
    </row>
    <row r="26" spans="2:12">
      <c r="B26" s="64"/>
      <c r="C26" s="7"/>
      <c r="D26" t="s">
        <v>14</v>
      </c>
      <c r="F26" s="8"/>
      <c r="H26" s="64"/>
      <c r="I26" s="7"/>
      <c r="J26" t="s">
        <v>14</v>
      </c>
      <c r="K26">
        <v>3</v>
      </c>
      <c r="L26" s="8" t="s">
        <v>1363</v>
      </c>
    </row>
    <row r="27" spans="2:12">
      <c r="B27" s="64"/>
      <c r="C27" s="7"/>
      <c r="D27" s="5" t="s">
        <v>16</v>
      </c>
      <c r="E27" s="5">
        <v>2</v>
      </c>
      <c r="F27" s="6" t="s">
        <v>1364</v>
      </c>
      <c r="H27" s="64"/>
      <c r="I27" s="7"/>
      <c r="J27" s="5" t="s">
        <v>16</v>
      </c>
      <c r="K27" s="5">
        <v>1</v>
      </c>
      <c r="L27" s="6" t="s">
        <v>1365</v>
      </c>
    </row>
    <row r="28" spans="2:12">
      <c r="B28" s="64"/>
      <c r="C28" s="7"/>
      <c r="D28" t="s">
        <v>18</v>
      </c>
      <c r="F28" s="8"/>
      <c r="H28" s="64"/>
      <c r="I28" s="7"/>
      <c r="J28" t="s">
        <v>18</v>
      </c>
      <c r="L28" s="8"/>
    </row>
    <row r="29" spans="2:12">
      <c r="B29" s="64"/>
      <c r="C29" s="7"/>
      <c r="D29" s="5" t="s">
        <v>19</v>
      </c>
      <c r="E29" s="5">
        <v>2</v>
      </c>
      <c r="F29" s="6" t="s">
        <v>1366</v>
      </c>
      <c r="H29" s="64"/>
      <c r="I29" s="7"/>
      <c r="J29" s="5" t="s">
        <v>19</v>
      </c>
      <c r="K29" s="5"/>
      <c r="L29" s="6"/>
    </row>
    <row r="30" spans="2:12">
      <c r="B30" s="64"/>
      <c r="C30" s="9"/>
      <c r="D30" s="10"/>
      <c r="E30" s="10">
        <f>SUM(E23:E29)</f>
        <v>15</v>
      </c>
      <c r="F30" s="11"/>
      <c r="H30" s="64"/>
      <c r="I30" s="9"/>
      <c r="J30" s="10"/>
      <c r="K30" s="10">
        <f>SUM(K23:K29)</f>
        <v>5.5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3</v>
      </c>
      <c r="F33" s="6" t="s">
        <v>1367</v>
      </c>
      <c r="H33" s="64"/>
      <c r="I33" s="4"/>
      <c r="J33" s="5" t="s">
        <v>7</v>
      </c>
      <c r="K33" s="5">
        <v>4.5</v>
      </c>
      <c r="L33" s="6" t="s">
        <v>1368</v>
      </c>
    </row>
    <row r="34" spans="2:12" ht="27.75" customHeight="1">
      <c r="B34" s="64"/>
      <c r="C34" s="7"/>
      <c r="D34" t="s">
        <v>9</v>
      </c>
      <c r="E34">
        <v>6</v>
      </c>
      <c r="F34" s="14" t="s">
        <v>1369</v>
      </c>
      <c r="H34" s="64"/>
      <c r="I34" s="7"/>
      <c r="J34" t="s">
        <v>9</v>
      </c>
      <c r="K34">
        <v>1.5</v>
      </c>
      <c r="L34" s="8" t="s">
        <v>1370</v>
      </c>
    </row>
    <row r="35" spans="2:12" ht="12" customHeight="1">
      <c r="B35" s="64"/>
      <c r="C35" s="7"/>
      <c r="D35" s="5" t="s">
        <v>11</v>
      </c>
      <c r="E35" s="5">
        <v>5</v>
      </c>
      <c r="F35" s="15" t="s">
        <v>1371</v>
      </c>
      <c r="H35" s="64"/>
      <c r="I35" s="7"/>
      <c r="J35" s="5" t="s">
        <v>11</v>
      </c>
      <c r="K35">
        <v>2</v>
      </c>
      <c r="L35" s="6" t="s">
        <v>1372</v>
      </c>
    </row>
    <row r="36" spans="2:12">
      <c r="B36" s="64"/>
      <c r="C36" s="7"/>
      <c r="D36" t="s">
        <v>14</v>
      </c>
      <c r="E36">
        <v>3</v>
      </c>
      <c r="F36" s="16" t="s">
        <v>1373</v>
      </c>
      <c r="H36" s="64"/>
      <c r="I36" s="7"/>
      <c r="J36" t="s">
        <v>14</v>
      </c>
      <c r="K36">
        <v>0</v>
      </c>
      <c r="L36" s="8"/>
    </row>
    <row r="37" spans="2:12">
      <c r="B37" s="64"/>
      <c r="C37" s="7"/>
      <c r="D37" s="5" t="s">
        <v>16</v>
      </c>
      <c r="E37" s="5">
        <v>3</v>
      </c>
      <c r="F37" s="17" t="s">
        <v>1374</v>
      </c>
      <c r="H37" s="64"/>
      <c r="I37" s="7"/>
      <c r="J37" s="5" t="s">
        <v>16</v>
      </c>
      <c r="K37" s="5">
        <v>3</v>
      </c>
      <c r="L37" s="6" t="s">
        <v>1375</v>
      </c>
    </row>
    <row r="38" spans="2:12">
      <c r="B38" s="64"/>
      <c r="C38" s="7"/>
      <c r="D38" t="s">
        <v>18</v>
      </c>
      <c r="F38" s="8"/>
      <c r="H38" s="64"/>
      <c r="I38" s="7"/>
      <c r="J38" t="s">
        <v>18</v>
      </c>
      <c r="K38">
        <v>2</v>
      </c>
      <c r="L38" s="8" t="s">
        <v>1376</v>
      </c>
    </row>
    <row r="39" spans="2:12">
      <c r="B39" s="64"/>
      <c r="C39" s="7"/>
      <c r="D39" s="5" t="s">
        <v>19</v>
      </c>
      <c r="E39" s="5">
        <v>2</v>
      </c>
      <c r="F39" s="6" t="s">
        <v>1377</v>
      </c>
      <c r="H39" s="64"/>
      <c r="I39" s="7"/>
      <c r="J39" s="5" t="s">
        <v>19</v>
      </c>
      <c r="K39" s="5"/>
      <c r="L39" s="6"/>
    </row>
    <row r="40" spans="2:12">
      <c r="B40" s="64"/>
      <c r="C40" s="9"/>
      <c r="D40" s="10"/>
      <c r="E40" s="10">
        <f>SUM(E33:E39)</f>
        <v>22</v>
      </c>
      <c r="F40" s="11"/>
      <c r="H40" s="64"/>
      <c r="I40" s="9"/>
      <c r="J40" s="10"/>
      <c r="K40" s="10">
        <f>SUM(K33:K39)</f>
        <v>13</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3</v>
      </c>
      <c r="F43" s="6" t="s">
        <v>1378</v>
      </c>
      <c r="H43" s="64"/>
      <c r="I43" s="4"/>
      <c r="J43" s="5" t="s">
        <v>7</v>
      </c>
      <c r="K43" s="5"/>
      <c r="L43" s="6"/>
    </row>
    <row r="44" spans="2:12">
      <c r="B44" s="64"/>
      <c r="C44" s="7"/>
      <c r="D44" t="s">
        <v>9</v>
      </c>
      <c r="F44" s="8"/>
      <c r="H44" s="64"/>
      <c r="I44" s="7"/>
      <c r="J44" t="s">
        <v>9</v>
      </c>
      <c r="L44" s="8"/>
    </row>
    <row r="45" spans="2:12">
      <c r="B45" s="64"/>
      <c r="C45" s="7"/>
      <c r="D45" s="5" t="s">
        <v>11</v>
      </c>
      <c r="E45" s="5">
        <v>2</v>
      </c>
      <c r="F45" s="6" t="s">
        <v>1379</v>
      </c>
      <c r="H45" s="64"/>
      <c r="I45" s="7"/>
      <c r="J45" s="5" t="s">
        <v>11</v>
      </c>
      <c r="K45" s="5"/>
      <c r="L45" s="6"/>
    </row>
    <row r="46" spans="2:12">
      <c r="B46" s="64"/>
      <c r="C46" s="7"/>
      <c r="D46" t="s">
        <v>14</v>
      </c>
      <c r="E46">
        <v>1</v>
      </c>
      <c r="F46" s="8" t="s">
        <v>1380</v>
      </c>
      <c r="H46" s="64"/>
      <c r="I46" s="7"/>
      <c r="J46" t="s">
        <v>14</v>
      </c>
      <c r="L46" s="8"/>
    </row>
    <row r="47" spans="2:12">
      <c r="B47" s="64"/>
      <c r="C47" s="7"/>
      <c r="D47" s="5" t="s">
        <v>16</v>
      </c>
      <c r="E47" s="5">
        <v>1</v>
      </c>
      <c r="F47" s="6" t="s">
        <v>1380</v>
      </c>
      <c r="H47" s="64"/>
      <c r="I47" s="7"/>
      <c r="J47" s="5" t="s">
        <v>16</v>
      </c>
      <c r="K47" s="5"/>
      <c r="L47" s="6"/>
    </row>
    <row r="48" spans="2:12">
      <c r="B48" s="64"/>
      <c r="C48" s="7"/>
      <c r="D48" t="s">
        <v>18</v>
      </c>
      <c r="F48" s="8"/>
      <c r="H48" s="64"/>
      <c r="I48" s="7"/>
      <c r="J48" t="s">
        <v>18</v>
      </c>
      <c r="K48">
        <v>4</v>
      </c>
      <c r="L48" s="8" t="s">
        <v>1381</v>
      </c>
    </row>
    <row r="49" spans="2:12">
      <c r="B49" s="64"/>
      <c r="C49" s="7"/>
      <c r="D49" s="5" t="s">
        <v>19</v>
      </c>
      <c r="E49" s="5">
        <v>13</v>
      </c>
      <c r="F49" s="6" t="s">
        <v>1382</v>
      </c>
      <c r="H49" s="64"/>
      <c r="I49" s="7"/>
      <c r="J49" s="5" t="s">
        <v>19</v>
      </c>
      <c r="K49" s="5"/>
      <c r="L49" s="6"/>
    </row>
    <row r="50" spans="2:12">
      <c r="B50" s="64"/>
      <c r="C50" s="9"/>
      <c r="D50" s="10"/>
      <c r="E50" s="10">
        <f>SUM(E43:E49)</f>
        <v>20</v>
      </c>
      <c r="F50" s="11"/>
      <c r="H50" s="64"/>
      <c r="I50" s="9"/>
      <c r="J50" s="10"/>
      <c r="K50" s="10">
        <f>SUM(K43:K49)</f>
        <v>4</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E56A5-EDEF-4EC2-A9B8-93E70F13BE1D}">
  <dimension ref="B2:L50"/>
  <sheetViews>
    <sheetView topLeftCell="B11" workbookViewId="0">
      <selection activeCell="F15" sqref="F15"/>
    </sheetView>
  </sheetViews>
  <sheetFormatPr defaultColWidth="8.85546875" defaultRowHeight="15"/>
  <cols>
    <col min="4" max="4" width="11.42578125" bestFit="1" customWidth="1"/>
    <col min="5" max="5" width="9.140625" bestFit="1" customWidth="1"/>
    <col min="6" max="6" width="76.42578125" customWidth="1"/>
    <col min="7" max="9" width="9.140625" bestFit="1" customWidth="1"/>
    <col min="10" max="10" width="11.42578125" bestFit="1" customWidth="1"/>
    <col min="11" max="11" width="9.1406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8.5</v>
      </c>
      <c r="F3" s="6" t="s">
        <v>1383</v>
      </c>
      <c r="H3" s="64"/>
      <c r="I3" s="4"/>
      <c r="J3" s="5" t="s">
        <v>7</v>
      </c>
      <c r="K3" s="5"/>
      <c r="L3" s="6"/>
    </row>
    <row r="4" spans="2:12">
      <c r="B4" s="64"/>
      <c r="C4" s="7"/>
      <c r="D4" t="s">
        <v>9</v>
      </c>
      <c r="E4">
        <v>10</v>
      </c>
      <c r="F4" s="8" t="s">
        <v>1384</v>
      </c>
      <c r="H4" s="64"/>
      <c r="I4" s="7"/>
      <c r="J4" t="s">
        <v>9</v>
      </c>
      <c r="L4" s="8"/>
    </row>
    <row r="5" spans="2:12">
      <c r="B5" s="64"/>
      <c r="C5" s="7"/>
      <c r="D5" s="5" t="s">
        <v>11</v>
      </c>
      <c r="E5" s="5">
        <v>12</v>
      </c>
      <c r="F5" s="6" t="s">
        <v>1385</v>
      </c>
      <c r="H5" s="64"/>
      <c r="I5" s="7"/>
      <c r="J5" s="5" t="s">
        <v>11</v>
      </c>
      <c r="K5" s="5"/>
      <c r="L5" s="6"/>
    </row>
    <row r="6" spans="2:12">
      <c r="B6" s="64"/>
      <c r="C6" s="7"/>
      <c r="D6" t="s">
        <v>14</v>
      </c>
      <c r="E6">
        <v>8</v>
      </c>
      <c r="F6" s="8" t="s">
        <v>1386</v>
      </c>
      <c r="H6" s="64"/>
      <c r="I6" s="7"/>
      <c r="J6" t="s">
        <v>14</v>
      </c>
      <c r="L6" s="8"/>
    </row>
    <row r="7" spans="2:12">
      <c r="B7" s="64"/>
      <c r="C7" s="7"/>
      <c r="D7" s="5" t="s">
        <v>16</v>
      </c>
      <c r="E7" s="5">
        <v>9</v>
      </c>
      <c r="F7" s="6" t="s">
        <v>1387</v>
      </c>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47.5</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6</v>
      </c>
      <c r="F13" s="6" t="s">
        <v>1388</v>
      </c>
      <c r="H13" s="64"/>
      <c r="I13" s="4"/>
      <c r="J13" s="5" t="s">
        <v>7</v>
      </c>
      <c r="K13" s="5"/>
      <c r="L13" s="6"/>
    </row>
    <row r="14" spans="2:12">
      <c r="B14" s="64"/>
      <c r="C14" s="7"/>
      <c r="D14" t="s">
        <v>9</v>
      </c>
      <c r="E14">
        <v>4.5</v>
      </c>
      <c r="F14" s="8" t="s">
        <v>1389</v>
      </c>
      <c r="G14" t="s">
        <v>26</v>
      </c>
      <c r="H14" s="64"/>
      <c r="I14" s="7"/>
      <c r="J14" t="s">
        <v>9</v>
      </c>
      <c r="L14" s="8"/>
    </row>
    <row r="15" spans="2:12">
      <c r="B15" s="64"/>
      <c r="C15" s="7" t="s">
        <v>1390</v>
      </c>
      <c r="D15" s="5" t="s">
        <v>11</v>
      </c>
      <c r="E15" s="5">
        <v>5.5</v>
      </c>
      <c r="F15" s="6" t="s">
        <v>1391</v>
      </c>
      <c r="H15" s="64"/>
      <c r="I15" s="7"/>
      <c r="J15" s="5" t="s">
        <v>11</v>
      </c>
      <c r="K15" s="5">
        <v>4</v>
      </c>
      <c r="L15" s="6" t="s">
        <v>1392</v>
      </c>
    </row>
    <row r="16" spans="2:12">
      <c r="B16" s="64"/>
      <c r="C16" s="7"/>
      <c r="D16" t="s">
        <v>14</v>
      </c>
      <c r="E16">
        <v>5</v>
      </c>
      <c r="F16" s="8" t="s">
        <v>1393</v>
      </c>
      <c r="H16" s="64"/>
      <c r="I16" s="7"/>
      <c r="J16" t="s">
        <v>14</v>
      </c>
      <c r="K16">
        <v>4</v>
      </c>
      <c r="L16" s="8" t="s">
        <v>1394</v>
      </c>
    </row>
    <row r="17" spans="2:12">
      <c r="B17" s="64"/>
      <c r="C17" s="7"/>
      <c r="D17" s="5" t="s">
        <v>16</v>
      </c>
      <c r="E17" s="5"/>
      <c r="F17" s="25" t="s">
        <v>1395</v>
      </c>
      <c r="H17" s="64"/>
      <c r="I17" s="7"/>
      <c r="J17" s="5" t="s">
        <v>16</v>
      </c>
      <c r="K17" s="5">
        <v>2</v>
      </c>
      <c r="L17" s="6" t="s">
        <v>1396</v>
      </c>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21</v>
      </c>
      <c r="F20" s="11"/>
      <c r="H20" s="64"/>
      <c r="I20" s="9"/>
      <c r="J20" s="10"/>
      <c r="K20" s="10">
        <f>SUM(K13:K19)</f>
        <v>10</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5</v>
      </c>
      <c r="F23" s="6" t="s">
        <v>1397</v>
      </c>
      <c r="H23" s="64"/>
      <c r="I23" s="4"/>
      <c r="J23" s="5" t="s">
        <v>7</v>
      </c>
      <c r="K23" s="5">
        <v>4.5</v>
      </c>
      <c r="L23" s="6" t="s">
        <v>1398</v>
      </c>
    </row>
    <row r="24" spans="2:12">
      <c r="B24" s="64"/>
      <c r="C24" s="7"/>
      <c r="D24" t="s">
        <v>9</v>
      </c>
      <c r="E24">
        <v>3</v>
      </c>
      <c r="F24" s="8" t="s">
        <v>1399</v>
      </c>
      <c r="H24" s="64"/>
      <c r="I24" s="7"/>
      <c r="J24" t="s">
        <v>9</v>
      </c>
      <c r="K24">
        <v>2.5</v>
      </c>
      <c r="L24" s="8" t="s">
        <v>1400</v>
      </c>
    </row>
    <row r="25" spans="2:12">
      <c r="B25" s="64"/>
      <c r="C25" s="7"/>
      <c r="D25" s="5" t="s">
        <v>11</v>
      </c>
      <c r="E25" s="5">
        <v>5</v>
      </c>
      <c r="F25" s="6" t="s">
        <v>1401</v>
      </c>
      <c r="H25" s="64"/>
      <c r="I25" s="7"/>
      <c r="J25" s="5" t="s">
        <v>11</v>
      </c>
      <c r="K25" s="5">
        <v>3.5</v>
      </c>
      <c r="L25" s="6" t="s">
        <v>1402</v>
      </c>
    </row>
    <row r="26" spans="2:12">
      <c r="B26" s="64"/>
      <c r="C26" s="7"/>
      <c r="D26" t="s">
        <v>14</v>
      </c>
      <c r="E26">
        <v>5</v>
      </c>
      <c r="F26" s="8" t="s">
        <v>1403</v>
      </c>
      <c r="H26" s="64"/>
      <c r="I26" s="7"/>
      <c r="J26" t="s">
        <v>14</v>
      </c>
      <c r="K26">
        <v>5</v>
      </c>
      <c r="L26" s="8" t="s">
        <v>1404</v>
      </c>
    </row>
    <row r="27" spans="2:12">
      <c r="B27" s="64"/>
      <c r="C27" s="7"/>
      <c r="D27" s="5" t="s">
        <v>16</v>
      </c>
      <c r="E27" s="5">
        <v>2</v>
      </c>
      <c r="F27" s="6" t="s">
        <v>1405</v>
      </c>
      <c r="H27" s="64"/>
      <c r="I27" s="7"/>
      <c r="J27" s="5" t="s">
        <v>16</v>
      </c>
      <c r="K27" s="5"/>
      <c r="L27" s="6"/>
    </row>
    <row r="28" spans="2:12">
      <c r="B28" s="64"/>
      <c r="C28" s="7"/>
      <c r="D28" t="s">
        <v>18</v>
      </c>
      <c r="F28" s="8"/>
      <c r="H28" s="64"/>
      <c r="I28" s="7"/>
      <c r="J28" t="s">
        <v>18</v>
      </c>
      <c r="L28" s="8" t="s">
        <v>1406</v>
      </c>
    </row>
    <row r="29" spans="2:12">
      <c r="B29" s="64"/>
      <c r="C29" s="7"/>
      <c r="D29" s="5" t="s">
        <v>19</v>
      </c>
      <c r="E29" s="5"/>
      <c r="F29" s="6"/>
      <c r="H29" s="64"/>
      <c r="I29" s="7"/>
      <c r="J29" s="5" t="s">
        <v>19</v>
      </c>
      <c r="K29" s="5"/>
      <c r="L29" s="6"/>
    </row>
    <row r="30" spans="2:12">
      <c r="B30" s="64"/>
      <c r="C30" s="9"/>
      <c r="D30" s="10"/>
      <c r="E30" s="10">
        <f>SUM(E23:E29)</f>
        <v>20</v>
      </c>
      <c r="F30" s="11"/>
      <c r="H30" s="64"/>
      <c r="I30" s="9"/>
      <c r="J30" s="10"/>
      <c r="K30" s="10">
        <f>SUM(K23:K29)</f>
        <v>15.5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4.5</v>
      </c>
      <c r="F33" s="6" t="s">
        <v>1407</v>
      </c>
      <c r="H33" s="64"/>
      <c r="I33" s="4"/>
      <c r="J33" s="5" t="s">
        <v>7</v>
      </c>
      <c r="K33" s="5">
        <v>2</v>
      </c>
      <c r="L33" s="6" t="s">
        <v>1408</v>
      </c>
    </row>
    <row r="34" spans="2:12" ht="15.95">
      <c r="B34" s="64"/>
      <c r="C34" s="7"/>
      <c r="D34" t="s">
        <v>9</v>
      </c>
      <c r="E34">
        <v>4</v>
      </c>
      <c r="F34" s="14" t="s">
        <v>1409</v>
      </c>
      <c r="H34" s="64"/>
      <c r="I34" s="7"/>
      <c r="J34" t="s">
        <v>9</v>
      </c>
      <c r="K34">
        <v>4</v>
      </c>
      <c r="L34" s="8" t="s">
        <v>1410</v>
      </c>
    </row>
    <row r="35" spans="2:12" ht="12" customHeight="1">
      <c r="B35" s="64"/>
      <c r="C35" s="7"/>
      <c r="D35" s="5" t="s">
        <v>11</v>
      </c>
      <c r="E35" s="5">
        <v>3.5</v>
      </c>
      <c r="F35" s="15" t="s">
        <v>1411</v>
      </c>
      <c r="H35" s="64"/>
      <c r="I35" s="7"/>
      <c r="J35" s="5" t="s">
        <v>11</v>
      </c>
      <c r="K35" s="5">
        <v>2.5</v>
      </c>
      <c r="L35" s="6" t="s">
        <v>1412</v>
      </c>
    </row>
    <row r="36" spans="2:12">
      <c r="B36" s="64"/>
      <c r="C36" s="7"/>
      <c r="D36" t="s">
        <v>14</v>
      </c>
      <c r="E36">
        <v>6.5</v>
      </c>
      <c r="F36" s="16" t="s">
        <v>1413</v>
      </c>
      <c r="H36" s="64"/>
      <c r="I36" s="7"/>
      <c r="J36" t="s">
        <v>14</v>
      </c>
      <c r="K36">
        <v>2</v>
      </c>
      <c r="L36" s="8" t="s">
        <v>1414</v>
      </c>
    </row>
    <row r="37" spans="2:12">
      <c r="B37" s="64"/>
      <c r="C37" s="7"/>
      <c r="D37" s="5" t="s">
        <v>16</v>
      </c>
      <c r="E37" s="5">
        <v>4</v>
      </c>
      <c r="F37" s="17" t="s">
        <v>1415</v>
      </c>
      <c r="H37" s="64"/>
      <c r="I37" s="7"/>
      <c r="J37" s="5" t="s">
        <v>16</v>
      </c>
      <c r="K37" s="5">
        <v>6.5</v>
      </c>
      <c r="L37" s="6" t="s">
        <v>1416</v>
      </c>
    </row>
    <row r="38" spans="2:12">
      <c r="B38" s="64"/>
      <c r="C38" s="7"/>
      <c r="D38" t="s">
        <v>18</v>
      </c>
      <c r="F38" s="8"/>
      <c r="H38" s="64"/>
      <c r="I38" s="7"/>
      <c r="J38" t="s">
        <v>18</v>
      </c>
      <c r="L38" s="8"/>
    </row>
    <row r="39" spans="2:12">
      <c r="B39" s="64"/>
      <c r="C39" s="7"/>
      <c r="D39" s="5" t="s">
        <v>19</v>
      </c>
      <c r="E39" s="5"/>
      <c r="F39" s="6"/>
      <c r="H39" s="64"/>
      <c r="I39" s="7"/>
      <c r="J39" s="5" t="s">
        <v>19</v>
      </c>
      <c r="K39" s="5"/>
      <c r="L39" s="6"/>
    </row>
    <row r="40" spans="2:12">
      <c r="B40" s="64"/>
      <c r="C40" s="9"/>
      <c r="D40" s="10"/>
      <c r="E40" s="10">
        <f>SUM(E33:E39)</f>
        <v>22.5</v>
      </c>
      <c r="F40" s="11"/>
      <c r="H40" s="64"/>
      <c r="I40" s="9"/>
      <c r="J40" s="10"/>
      <c r="K40" s="10">
        <f>SUM(K33:K39)</f>
        <v>17</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0.5</v>
      </c>
      <c r="F43" s="6" t="s">
        <v>1417</v>
      </c>
      <c r="H43" s="64"/>
      <c r="I43" s="4"/>
      <c r="J43" s="5" t="s">
        <v>7</v>
      </c>
      <c r="K43" s="5">
        <v>2.5</v>
      </c>
      <c r="L43" s="6" t="s">
        <v>1418</v>
      </c>
    </row>
    <row r="44" spans="2:12" ht="32.1">
      <c r="B44" s="64"/>
      <c r="C44" s="7"/>
      <c r="D44" t="s">
        <v>9</v>
      </c>
      <c r="E44">
        <v>7</v>
      </c>
      <c r="F44" s="19" t="s">
        <v>1419</v>
      </c>
      <c r="H44" s="64"/>
      <c r="I44" s="7"/>
      <c r="J44" t="s">
        <v>9</v>
      </c>
      <c r="K44">
        <v>0.5</v>
      </c>
      <c r="L44" s="8" t="s">
        <v>1420</v>
      </c>
    </row>
    <row r="45" spans="2:12" ht="32.1">
      <c r="B45" s="64"/>
      <c r="C45" s="7"/>
      <c r="D45" s="5" t="s">
        <v>11</v>
      </c>
      <c r="E45" s="5">
        <v>8</v>
      </c>
      <c r="F45" s="20" t="s">
        <v>1421</v>
      </c>
      <c r="H45" s="64"/>
      <c r="I45" s="7"/>
      <c r="J45" s="5" t="s">
        <v>11</v>
      </c>
      <c r="K45" s="5">
        <v>2</v>
      </c>
      <c r="L45" s="6" t="s">
        <v>1422</v>
      </c>
    </row>
    <row r="46" spans="2:12">
      <c r="B46" s="64"/>
      <c r="C46" s="7"/>
      <c r="D46" t="s">
        <v>14</v>
      </c>
      <c r="E46">
        <v>5</v>
      </c>
      <c r="F46" s="8" t="s">
        <v>1423</v>
      </c>
      <c r="H46" s="64"/>
      <c r="I46" s="7"/>
      <c r="J46" t="s">
        <v>14</v>
      </c>
      <c r="K46">
        <v>4</v>
      </c>
      <c r="L46" s="8" t="s">
        <v>1424</v>
      </c>
    </row>
    <row r="47" spans="2:12">
      <c r="B47" s="64"/>
      <c r="C47" s="7"/>
      <c r="D47" s="5" t="s">
        <v>16</v>
      </c>
      <c r="E47" s="5"/>
      <c r="F47" s="6"/>
      <c r="H47" s="64"/>
      <c r="I47" s="7"/>
      <c r="J47" s="5" t="s">
        <v>16</v>
      </c>
      <c r="K47" s="5"/>
      <c r="L47" s="6"/>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20.5</v>
      </c>
      <c r="F50" s="11"/>
      <c r="H50" s="64"/>
      <c r="I50" s="9"/>
      <c r="J50" s="10"/>
      <c r="K50" s="10">
        <f>SUM(K43:K49)</f>
        <v>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D495-E0CF-4553-82F5-63FCF13BD611}">
  <dimension ref="B2:L50"/>
  <sheetViews>
    <sheetView topLeftCell="B11" zoomScale="87" workbookViewId="0">
      <selection activeCell="F17" sqref="F17"/>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9</v>
      </c>
      <c r="F3" s="6" t="s">
        <v>1425</v>
      </c>
      <c r="H3" s="64"/>
      <c r="I3" s="4"/>
      <c r="J3" s="5" t="s">
        <v>7</v>
      </c>
      <c r="K3" s="5"/>
      <c r="L3" s="6"/>
    </row>
    <row r="4" spans="2:12">
      <c r="B4" s="64"/>
      <c r="C4" s="7"/>
      <c r="D4" t="s">
        <v>9</v>
      </c>
      <c r="E4">
        <v>9</v>
      </c>
      <c r="F4" s="8" t="s">
        <v>1426</v>
      </c>
      <c r="H4" s="64"/>
      <c r="I4" s="7"/>
      <c r="J4" t="s">
        <v>9</v>
      </c>
      <c r="L4" s="8"/>
    </row>
    <row r="5" spans="2:12">
      <c r="B5" s="64"/>
      <c r="C5" s="7"/>
      <c r="D5" s="5" t="s">
        <v>11</v>
      </c>
      <c r="E5" s="5">
        <v>9</v>
      </c>
      <c r="F5" s="6" t="s">
        <v>1427</v>
      </c>
      <c r="H5" s="64"/>
      <c r="I5" s="7"/>
      <c r="J5" s="5" t="s">
        <v>11</v>
      </c>
      <c r="K5" s="5"/>
      <c r="L5" s="6"/>
    </row>
    <row r="6" spans="2:12">
      <c r="B6" s="64"/>
      <c r="C6" s="7"/>
      <c r="D6" t="s">
        <v>14</v>
      </c>
      <c r="E6">
        <v>9</v>
      </c>
      <c r="F6" s="8" t="s">
        <v>1428</v>
      </c>
      <c r="H6" s="64"/>
      <c r="I6" s="7"/>
      <c r="J6" t="s">
        <v>14</v>
      </c>
      <c r="L6" s="8"/>
    </row>
    <row r="7" spans="2:12">
      <c r="B7" s="64"/>
      <c r="C7" s="7"/>
      <c r="D7" s="5" t="s">
        <v>16</v>
      </c>
      <c r="E7" s="5">
        <v>7</v>
      </c>
      <c r="F7" s="6" t="s">
        <v>1429</v>
      </c>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43</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4</v>
      </c>
      <c r="F13" s="6" t="s">
        <v>1430</v>
      </c>
      <c r="H13" s="64"/>
      <c r="I13" s="4"/>
      <c r="J13" s="5" t="s">
        <v>7</v>
      </c>
      <c r="K13" s="5">
        <v>2</v>
      </c>
      <c r="L13" s="6" t="s">
        <v>1431</v>
      </c>
    </row>
    <row r="14" spans="2:12">
      <c r="B14" s="64"/>
      <c r="C14" s="7"/>
      <c r="D14" t="s">
        <v>9</v>
      </c>
      <c r="E14">
        <v>2</v>
      </c>
      <c r="F14" s="8" t="s">
        <v>1432</v>
      </c>
      <c r="G14" t="s">
        <v>26</v>
      </c>
      <c r="H14" s="64"/>
      <c r="I14" s="7"/>
      <c r="J14" t="s">
        <v>9</v>
      </c>
      <c r="K14">
        <v>1</v>
      </c>
      <c r="L14" s="8" t="s">
        <v>1433</v>
      </c>
    </row>
    <row r="15" spans="2:12">
      <c r="B15" s="64"/>
      <c r="C15" s="7"/>
      <c r="D15" s="5" t="s">
        <v>11</v>
      </c>
      <c r="E15" s="5">
        <v>6</v>
      </c>
      <c r="F15" s="6" t="s">
        <v>1434</v>
      </c>
      <c r="H15" s="64"/>
      <c r="I15" s="7"/>
      <c r="J15" s="5" t="s">
        <v>11</v>
      </c>
      <c r="K15" s="5">
        <v>4</v>
      </c>
      <c r="L15" s="6" t="s">
        <v>1435</v>
      </c>
    </row>
    <row r="16" spans="2:12">
      <c r="B16" s="64"/>
      <c r="C16" s="7"/>
      <c r="D16" t="s">
        <v>14</v>
      </c>
      <c r="E16">
        <v>6.5</v>
      </c>
      <c r="F16" s="8" t="s">
        <v>1436</v>
      </c>
      <c r="H16" s="64"/>
      <c r="I16" s="7"/>
      <c r="J16" t="s">
        <v>14</v>
      </c>
      <c r="K16">
        <v>10</v>
      </c>
      <c r="L16" s="8" t="s">
        <v>1437</v>
      </c>
    </row>
    <row r="17" spans="2:12">
      <c r="B17" s="64"/>
      <c r="C17" s="7"/>
      <c r="D17" s="5" t="s">
        <v>16</v>
      </c>
      <c r="E17" s="5">
        <v>4</v>
      </c>
      <c r="F17" s="25" t="s">
        <v>1438</v>
      </c>
      <c r="H17" s="64"/>
      <c r="I17" s="7"/>
      <c r="J17" s="5" t="s">
        <v>16</v>
      </c>
      <c r="K17" s="5">
        <v>2</v>
      </c>
      <c r="L17" s="6" t="s">
        <v>1439</v>
      </c>
    </row>
    <row r="18" spans="2:12">
      <c r="B18" s="64"/>
      <c r="C18" s="7"/>
      <c r="D18" t="s">
        <v>18</v>
      </c>
      <c r="F18" s="26"/>
      <c r="H18" s="64"/>
      <c r="I18" s="7"/>
      <c r="J18" t="s">
        <v>18</v>
      </c>
      <c r="L18" s="8"/>
    </row>
    <row r="19" spans="2:12">
      <c r="B19" s="64"/>
      <c r="C19" s="7"/>
      <c r="D19" s="5" t="s">
        <v>19</v>
      </c>
      <c r="E19" s="5"/>
      <c r="F19" s="6"/>
      <c r="H19" s="64"/>
      <c r="I19" s="7"/>
      <c r="J19" s="5" t="s">
        <v>19</v>
      </c>
      <c r="K19" s="5">
        <v>2</v>
      </c>
      <c r="L19" s="6" t="s">
        <v>1440</v>
      </c>
    </row>
    <row r="20" spans="2:12">
      <c r="B20" s="64"/>
      <c r="C20" s="9"/>
      <c r="D20" s="10"/>
      <c r="E20" s="10">
        <f>SUM(E13:E19)</f>
        <v>22.5</v>
      </c>
      <c r="F20" s="11"/>
      <c r="H20" s="64"/>
      <c r="I20" s="9"/>
      <c r="J20" s="10"/>
      <c r="K20" s="10">
        <f>SUM(K13:K19)</f>
        <v>21</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1.5</v>
      </c>
      <c r="F23" s="6" t="s">
        <v>1441</v>
      </c>
      <c r="H23" s="64"/>
      <c r="I23" s="4"/>
      <c r="J23" s="5" t="s">
        <v>7</v>
      </c>
      <c r="K23" s="5">
        <v>1.5</v>
      </c>
      <c r="L23" s="6" t="s">
        <v>1442</v>
      </c>
    </row>
    <row r="24" spans="2:12">
      <c r="B24" s="64"/>
      <c r="C24" s="7"/>
      <c r="D24" t="s">
        <v>9</v>
      </c>
      <c r="E24">
        <v>1.5</v>
      </c>
      <c r="F24" s="8" t="s">
        <v>1443</v>
      </c>
      <c r="H24" s="64"/>
      <c r="I24" s="7"/>
      <c r="J24" t="s">
        <v>9</v>
      </c>
      <c r="K24">
        <v>3</v>
      </c>
      <c r="L24" s="8" t="s">
        <v>1444</v>
      </c>
    </row>
    <row r="25" spans="2:12">
      <c r="B25" s="64"/>
      <c r="C25" s="7"/>
      <c r="D25" s="5" t="s">
        <v>11</v>
      </c>
      <c r="E25" s="5">
        <v>2.5</v>
      </c>
      <c r="F25" s="6" t="s">
        <v>1445</v>
      </c>
      <c r="H25" s="64"/>
      <c r="I25" s="7"/>
      <c r="J25" s="5" t="s">
        <v>11</v>
      </c>
      <c r="K25" s="5">
        <v>2.5</v>
      </c>
      <c r="L25" s="6" t="s">
        <v>1446</v>
      </c>
    </row>
    <row r="26" spans="2:12">
      <c r="B26" s="64"/>
      <c r="C26" s="7"/>
      <c r="D26" t="s">
        <v>14</v>
      </c>
      <c r="E26">
        <v>3</v>
      </c>
      <c r="F26" s="8" t="s">
        <v>1447</v>
      </c>
      <c r="H26" s="64"/>
      <c r="I26" s="7"/>
      <c r="J26" t="s">
        <v>14</v>
      </c>
      <c r="K26">
        <v>2.5</v>
      </c>
      <c r="L26" s="8" t="s">
        <v>1448</v>
      </c>
    </row>
    <row r="27" spans="2:12">
      <c r="B27" s="64"/>
      <c r="C27" s="7"/>
      <c r="D27" s="5" t="s">
        <v>16</v>
      </c>
      <c r="E27" s="5">
        <v>4</v>
      </c>
      <c r="F27" s="6" t="s">
        <v>1449</v>
      </c>
      <c r="H27" s="64"/>
      <c r="I27" s="7"/>
      <c r="J27" s="5" t="s">
        <v>16</v>
      </c>
      <c r="K27" s="5">
        <v>1</v>
      </c>
      <c r="L27" s="6" t="s">
        <v>1450</v>
      </c>
    </row>
    <row r="28" spans="2:12">
      <c r="B28" s="64"/>
      <c r="C28" s="7"/>
      <c r="D28" t="s">
        <v>18</v>
      </c>
      <c r="F28" s="8" t="s">
        <v>1451</v>
      </c>
      <c r="H28" s="64"/>
      <c r="I28" s="7"/>
      <c r="J28" t="s">
        <v>18</v>
      </c>
      <c r="L28" s="8"/>
    </row>
    <row r="29" spans="2:12">
      <c r="B29" s="64"/>
      <c r="C29" s="7"/>
      <c r="D29" s="5" t="s">
        <v>19</v>
      </c>
      <c r="E29" s="5"/>
      <c r="F29" s="6"/>
      <c r="H29" s="64"/>
      <c r="I29" s="7"/>
      <c r="J29" s="5" t="s">
        <v>19</v>
      </c>
      <c r="K29" s="5"/>
      <c r="L29" s="6"/>
    </row>
    <row r="30" spans="2:12">
      <c r="B30" s="64"/>
      <c r="C30" s="9"/>
      <c r="D30" s="10"/>
      <c r="E30" s="10">
        <f>SUM(E23:E29)</f>
        <v>12.5</v>
      </c>
      <c r="F30" s="11"/>
      <c r="H30" s="64"/>
      <c r="I30" s="9"/>
      <c r="J30" s="10"/>
      <c r="K30" s="10">
        <f>SUM(K23:K29)</f>
        <v>10.5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3.5</v>
      </c>
      <c r="F33" s="6" t="s">
        <v>1452</v>
      </c>
      <c r="H33" s="64"/>
      <c r="I33" s="4"/>
      <c r="J33" s="5" t="s">
        <v>7</v>
      </c>
      <c r="K33" s="5">
        <v>1.5</v>
      </c>
      <c r="L33" s="6" t="s">
        <v>1453</v>
      </c>
    </row>
    <row r="34" spans="2:12" ht="15.95">
      <c r="B34" s="64"/>
      <c r="C34" s="7"/>
      <c r="D34" t="s">
        <v>9</v>
      </c>
      <c r="E34">
        <v>2.5</v>
      </c>
      <c r="F34" s="14" t="s">
        <v>1454</v>
      </c>
      <c r="H34" s="64"/>
      <c r="I34" s="7"/>
      <c r="J34" t="s">
        <v>9</v>
      </c>
      <c r="L34" s="8"/>
    </row>
    <row r="35" spans="2:12" ht="12" customHeight="1">
      <c r="B35" s="64"/>
      <c r="C35" s="7"/>
      <c r="D35" s="5" t="s">
        <v>11</v>
      </c>
      <c r="E35" s="5">
        <v>6.5</v>
      </c>
      <c r="F35" s="15" t="s">
        <v>1455</v>
      </c>
      <c r="H35" s="64"/>
      <c r="I35" s="7"/>
      <c r="J35" s="5" t="s">
        <v>11</v>
      </c>
      <c r="K35" s="5"/>
      <c r="L35" s="6"/>
    </row>
    <row r="36" spans="2:12">
      <c r="B36" s="64"/>
      <c r="C36" s="7"/>
      <c r="D36" t="s">
        <v>14</v>
      </c>
      <c r="E36">
        <v>3</v>
      </c>
      <c r="F36" s="16" t="s">
        <v>1456</v>
      </c>
      <c r="H36" s="64"/>
      <c r="I36" s="7"/>
      <c r="J36" t="s">
        <v>14</v>
      </c>
      <c r="K36">
        <v>2</v>
      </c>
      <c r="L36" s="8" t="s">
        <v>1457</v>
      </c>
    </row>
    <row r="37" spans="2:12">
      <c r="B37" s="64"/>
      <c r="C37" s="7"/>
      <c r="D37" s="5" t="s">
        <v>16</v>
      </c>
      <c r="E37" s="5">
        <v>5</v>
      </c>
      <c r="F37" s="17" t="s">
        <v>1458</v>
      </c>
      <c r="H37" s="64"/>
      <c r="I37" s="7"/>
      <c r="J37" s="5" t="s">
        <v>16</v>
      </c>
      <c r="K37" s="5"/>
      <c r="L37" s="6"/>
    </row>
    <row r="38" spans="2:12">
      <c r="B38" s="64"/>
      <c r="C38" s="7"/>
      <c r="D38" t="s">
        <v>18</v>
      </c>
      <c r="F38" s="8"/>
      <c r="H38" s="64"/>
      <c r="I38" s="7"/>
      <c r="J38" t="s">
        <v>18</v>
      </c>
      <c r="L38" s="8"/>
    </row>
    <row r="39" spans="2:12">
      <c r="B39" s="64"/>
      <c r="C39" s="7"/>
      <c r="D39" s="5" t="s">
        <v>19</v>
      </c>
      <c r="E39" s="5"/>
      <c r="F39" s="6"/>
      <c r="H39" s="64"/>
      <c r="I39" s="7"/>
      <c r="J39" s="5" t="s">
        <v>19</v>
      </c>
      <c r="K39" s="5">
        <v>1</v>
      </c>
      <c r="L39" s="6" t="s">
        <v>1459</v>
      </c>
    </row>
    <row r="40" spans="2:12">
      <c r="B40" s="64"/>
      <c r="C40" s="9"/>
      <c r="D40" s="10"/>
      <c r="E40" s="10">
        <f>SUM(E33:E39)</f>
        <v>20.5</v>
      </c>
      <c r="F40" s="11"/>
      <c r="H40" s="64"/>
      <c r="I40" s="9"/>
      <c r="J40" s="10"/>
      <c r="K40" s="10">
        <f>SUM(K33:K39)</f>
        <v>4.5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c r="F43" s="6"/>
      <c r="H43" s="64"/>
      <c r="I43" s="4"/>
      <c r="J43" s="5" t="s">
        <v>7</v>
      </c>
      <c r="K43" s="5">
        <v>2</v>
      </c>
      <c r="L43" s="6" t="s">
        <v>1460</v>
      </c>
    </row>
    <row r="44" spans="2:12">
      <c r="B44" s="64"/>
      <c r="C44" s="7"/>
      <c r="D44" t="s">
        <v>9</v>
      </c>
      <c r="F44" s="8"/>
      <c r="H44" s="64"/>
      <c r="I44" s="7"/>
      <c r="J44" t="s">
        <v>9</v>
      </c>
      <c r="K44">
        <v>1</v>
      </c>
      <c r="L44" s="8" t="s">
        <v>1461</v>
      </c>
    </row>
    <row r="45" spans="2:12">
      <c r="B45" s="64"/>
      <c r="C45" s="7"/>
      <c r="D45" s="5" t="s">
        <v>11</v>
      </c>
      <c r="E45" s="5"/>
      <c r="F45" s="6"/>
      <c r="H45" s="64"/>
      <c r="I45" s="7"/>
      <c r="J45" s="5" t="s">
        <v>11</v>
      </c>
      <c r="K45" s="5">
        <v>3.5</v>
      </c>
      <c r="L45" s="6" t="s">
        <v>1462</v>
      </c>
    </row>
    <row r="46" spans="2:12">
      <c r="B46" s="64"/>
      <c r="C46" s="7"/>
      <c r="D46" t="s">
        <v>14</v>
      </c>
      <c r="F46" s="8"/>
      <c r="H46" s="64"/>
      <c r="I46" s="7"/>
      <c r="J46" t="s">
        <v>14</v>
      </c>
      <c r="K46">
        <v>1</v>
      </c>
      <c r="L46" s="8" t="s">
        <v>270</v>
      </c>
    </row>
    <row r="47" spans="2:12">
      <c r="B47" s="64"/>
      <c r="C47" s="7"/>
      <c r="D47" s="5" t="s">
        <v>16</v>
      </c>
      <c r="E47" s="5"/>
      <c r="F47" s="6"/>
      <c r="H47" s="64"/>
      <c r="I47" s="7"/>
      <c r="J47" s="5" t="s">
        <v>16</v>
      </c>
      <c r="K47" s="5">
        <v>1</v>
      </c>
      <c r="L47" s="6" t="s">
        <v>1463</v>
      </c>
    </row>
    <row r="48" spans="2:12">
      <c r="B48" s="64"/>
      <c r="C48" s="7"/>
      <c r="D48" t="s">
        <v>18</v>
      </c>
      <c r="F48" s="8"/>
      <c r="H48" s="64"/>
      <c r="I48" s="7"/>
      <c r="J48" t="s">
        <v>18</v>
      </c>
      <c r="L48" s="8"/>
    </row>
    <row r="49" spans="2:12">
      <c r="B49" s="64"/>
      <c r="C49" s="7"/>
      <c r="D49" s="5" t="s">
        <v>19</v>
      </c>
      <c r="E49" s="5">
        <v>14</v>
      </c>
      <c r="F49" s="6" t="s">
        <v>1464</v>
      </c>
      <c r="H49" s="64"/>
      <c r="I49" s="7"/>
      <c r="J49" s="5" t="s">
        <v>19</v>
      </c>
      <c r="K49" s="5"/>
      <c r="L49" s="6"/>
    </row>
    <row r="50" spans="2:12">
      <c r="B50" s="64"/>
      <c r="C50" s="9"/>
      <c r="D50" s="10"/>
      <c r="E50" s="10">
        <f>SUM(E43:E49)</f>
        <v>14</v>
      </c>
      <c r="F50" s="11"/>
      <c r="H50" s="64"/>
      <c r="I50" s="9"/>
      <c r="J50" s="10"/>
      <c r="K50" s="10">
        <f>SUM(K43:K49)</f>
        <v>8.5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94E8-0D88-47ED-B290-09CEE67987A1}">
  <dimension ref="B2:L50"/>
  <sheetViews>
    <sheetView topLeftCell="C11" workbookViewId="0">
      <selection activeCell="F18" sqref="F18"/>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c r="J2" s="2" t="s">
        <v>2</v>
      </c>
      <c r="K2" s="2" t="s">
        <v>3</v>
      </c>
      <c r="L2" s="3" t="s">
        <v>4</v>
      </c>
    </row>
    <row r="3" spans="2:12">
      <c r="B3" s="64"/>
      <c r="C3" s="4"/>
      <c r="D3" s="5" t="s">
        <v>7</v>
      </c>
      <c r="E3" s="5">
        <v>9</v>
      </c>
      <c r="F3" s="6" t="s">
        <v>1465</v>
      </c>
      <c r="H3" s="64"/>
      <c r="I3" s="4"/>
      <c r="J3" s="5" t="s">
        <v>7</v>
      </c>
      <c r="K3" s="5"/>
      <c r="L3" s="6"/>
    </row>
    <row r="4" spans="2:12">
      <c r="B4" s="64"/>
      <c r="C4" s="7"/>
      <c r="D4" t="s">
        <v>9</v>
      </c>
      <c r="E4">
        <v>7</v>
      </c>
      <c r="F4" s="8" t="s">
        <v>1466</v>
      </c>
      <c r="H4" s="64"/>
      <c r="I4" s="7"/>
      <c r="J4" t="s">
        <v>9</v>
      </c>
      <c r="L4" s="8"/>
    </row>
    <row r="5" spans="2:12">
      <c r="B5" s="64"/>
      <c r="C5" s="7"/>
      <c r="D5" s="5" t="s">
        <v>11</v>
      </c>
      <c r="E5" s="5">
        <v>9</v>
      </c>
      <c r="F5" s="6" t="s">
        <v>1467</v>
      </c>
      <c r="H5" s="64"/>
      <c r="I5" s="7"/>
      <c r="J5" s="5" t="s">
        <v>11</v>
      </c>
      <c r="K5" s="5"/>
      <c r="L5" s="6"/>
    </row>
    <row r="6" spans="2:12">
      <c r="B6" s="64"/>
      <c r="C6" s="7"/>
      <c r="D6" t="s">
        <v>14</v>
      </c>
      <c r="E6">
        <v>7</v>
      </c>
      <c r="F6" s="8" t="s">
        <v>1468</v>
      </c>
      <c r="H6" s="64"/>
      <c r="I6" s="7"/>
      <c r="J6" t="s">
        <v>14</v>
      </c>
      <c r="L6" s="8"/>
    </row>
    <row r="7" spans="2:12">
      <c r="B7" s="64"/>
      <c r="C7" s="7"/>
      <c r="D7" s="5" t="s">
        <v>16</v>
      </c>
      <c r="E7" s="5">
        <v>8</v>
      </c>
      <c r="F7" s="6" t="s">
        <v>1469</v>
      </c>
      <c r="H7" s="64"/>
      <c r="I7" s="7"/>
      <c r="J7" s="5" t="s">
        <v>16</v>
      </c>
      <c r="K7" s="5"/>
      <c r="L7" s="6"/>
    </row>
    <row r="8" spans="2:12">
      <c r="B8" s="64"/>
      <c r="C8" s="7"/>
      <c r="D8" t="s">
        <v>18</v>
      </c>
      <c r="E8">
        <v>3</v>
      </c>
      <c r="F8" s="8" t="s">
        <v>1470</v>
      </c>
      <c r="H8" s="64"/>
      <c r="I8" s="7"/>
      <c r="J8" t="s">
        <v>18</v>
      </c>
      <c r="L8" s="8"/>
    </row>
    <row r="9" spans="2:12">
      <c r="B9" s="64"/>
      <c r="C9" s="7"/>
      <c r="D9" s="5" t="s">
        <v>19</v>
      </c>
      <c r="E9" s="5"/>
      <c r="F9" s="6"/>
      <c r="H9" s="64"/>
      <c r="I9" s="7"/>
      <c r="J9" s="5" t="s">
        <v>19</v>
      </c>
      <c r="K9" s="5"/>
      <c r="L9" s="6"/>
    </row>
    <row r="10" spans="2:12">
      <c r="B10" s="64"/>
      <c r="C10" s="9"/>
      <c r="D10" s="10"/>
      <c r="E10" s="10">
        <f>SUM(E3:E9)</f>
        <v>43</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3.5</v>
      </c>
      <c r="F13" s="6" t="s">
        <v>1471</v>
      </c>
      <c r="H13" s="64"/>
      <c r="I13" s="4"/>
      <c r="J13" s="5" t="s">
        <v>7</v>
      </c>
      <c r="K13" s="5">
        <v>2</v>
      </c>
      <c r="L13" s="6" t="s">
        <v>1472</v>
      </c>
    </row>
    <row r="14" spans="2:12">
      <c r="B14" s="64"/>
      <c r="C14" s="7"/>
      <c r="D14" t="s">
        <v>9</v>
      </c>
      <c r="E14">
        <v>2</v>
      </c>
      <c r="F14" s="8" t="s">
        <v>1473</v>
      </c>
      <c r="G14" t="s">
        <v>26</v>
      </c>
      <c r="H14" s="64"/>
      <c r="I14" s="7"/>
      <c r="J14" t="s">
        <v>9</v>
      </c>
      <c r="K14">
        <v>5</v>
      </c>
      <c r="L14" s="8" t="s">
        <v>1474</v>
      </c>
    </row>
    <row r="15" spans="2:12">
      <c r="B15" s="64"/>
      <c r="C15" s="7"/>
      <c r="D15" s="5" t="s">
        <v>11</v>
      </c>
      <c r="E15" s="5">
        <v>4</v>
      </c>
      <c r="F15" s="6" t="s">
        <v>1475</v>
      </c>
      <c r="H15" s="64"/>
      <c r="I15" s="7"/>
      <c r="J15" s="5" t="s">
        <v>11</v>
      </c>
      <c r="K15" s="5">
        <v>1.5</v>
      </c>
      <c r="L15" s="6" t="s">
        <v>1476</v>
      </c>
    </row>
    <row r="16" spans="2:12">
      <c r="B16" s="64"/>
      <c r="C16" s="7"/>
      <c r="D16" t="s">
        <v>14</v>
      </c>
      <c r="E16">
        <v>7</v>
      </c>
      <c r="F16" s="8" t="s">
        <v>1477</v>
      </c>
      <c r="H16" s="64"/>
      <c r="I16" s="7"/>
      <c r="J16" t="s">
        <v>14</v>
      </c>
      <c r="K16">
        <v>3</v>
      </c>
      <c r="L16" s="8" t="s">
        <v>1478</v>
      </c>
    </row>
    <row r="17" spans="2:12">
      <c r="B17" s="64"/>
      <c r="C17" s="7"/>
      <c r="D17" s="5" t="s">
        <v>16</v>
      </c>
      <c r="E17" s="5">
        <v>5</v>
      </c>
      <c r="F17" s="25" t="s">
        <v>1479</v>
      </c>
      <c r="H17" s="64"/>
      <c r="I17" s="7"/>
      <c r="J17" s="5" t="s">
        <v>16</v>
      </c>
      <c r="K17" s="5">
        <v>2</v>
      </c>
      <c r="L17" s="6" t="s">
        <v>1480</v>
      </c>
    </row>
    <row r="18" spans="2:12">
      <c r="B18" s="64"/>
      <c r="C18" s="7"/>
      <c r="D18" t="s">
        <v>18</v>
      </c>
      <c r="E18">
        <v>3</v>
      </c>
      <c r="F18" s="26" t="s">
        <v>1481</v>
      </c>
      <c r="H18" s="64"/>
      <c r="I18" s="7"/>
      <c r="J18" t="s">
        <v>18</v>
      </c>
      <c r="K18">
        <v>1</v>
      </c>
      <c r="L18" s="8" t="s">
        <v>1482</v>
      </c>
    </row>
    <row r="19" spans="2:12">
      <c r="B19" s="64"/>
      <c r="C19" s="7"/>
      <c r="D19" s="5" t="s">
        <v>19</v>
      </c>
      <c r="E19" s="5"/>
      <c r="F19" s="6"/>
      <c r="H19" s="64"/>
      <c r="I19" s="7"/>
      <c r="J19" s="5" t="s">
        <v>19</v>
      </c>
      <c r="K19" s="5"/>
      <c r="L19" s="6"/>
    </row>
    <row r="20" spans="2:12">
      <c r="B20" s="64"/>
      <c r="C20" s="9"/>
      <c r="D20" s="10"/>
      <c r="E20" s="10">
        <f>SUM(E13:E19)</f>
        <v>24.5</v>
      </c>
      <c r="F20" s="11"/>
      <c r="H20" s="64"/>
      <c r="I20" s="9"/>
      <c r="J20" s="10"/>
      <c r="K20" s="10">
        <f>SUM(K13:K19)</f>
        <v>14.5</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2.5</v>
      </c>
      <c r="F23" s="6" t="s">
        <v>1483</v>
      </c>
      <c r="H23" s="64"/>
      <c r="I23" s="4"/>
      <c r="J23" s="5" t="s">
        <v>7</v>
      </c>
      <c r="K23" s="5"/>
      <c r="L23" s="6"/>
    </row>
    <row r="24" spans="2:12">
      <c r="B24" s="64"/>
      <c r="C24" s="7"/>
      <c r="D24" t="s">
        <v>9</v>
      </c>
      <c r="E24">
        <v>2</v>
      </c>
      <c r="F24" s="8" t="s">
        <v>1484</v>
      </c>
      <c r="H24" s="64"/>
      <c r="I24" s="7"/>
      <c r="J24" t="s">
        <v>9</v>
      </c>
      <c r="K24">
        <v>1.5</v>
      </c>
      <c r="L24" s="8" t="s">
        <v>1485</v>
      </c>
    </row>
    <row r="25" spans="2:12">
      <c r="B25" s="64"/>
      <c r="C25" s="7"/>
      <c r="D25" s="5" t="s">
        <v>11</v>
      </c>
      <c r="E25" s="5">
        <v>6.5</v>
      </c>
      <c r="F25" s="6" t="s">
        <v>1486</v>
      </c>
      <c r="H25" s="64"/>
      <c r="I25" s="7"/>
      <c r="J25" s="5" t="s">
        <v>11</v>
      </c>
      <c r="K25" s="5">
        <v>3.5</v>
      </c>
      <c r="L25" s="6" t="s">
        <v>1487</v>
      </c>
    </row>
    <row r="26" spans="2:12">
      <c r="B26" s="64"/>
      <c r="C26" s="7"/>
      <c r="D26" t="s">
        <v>14</v>
      </c>
      <c r="E26">
        <v>4.5</v>
      </c>
      <c r="F26" s="8" t="s">
        <v>1488</v>
      </c>
      <c r="H26" s="64"/>
      <c r="I26" s="7"/>
      <c r="J26" t="s">
        <v>14</v>
      </c>
      <c r="K26">
        <v>6</v>
      </c>
      <c r="L26" s="8" t="s">
        <v>1478</v>
      </c>
    </row>
    <row r="27" spans="2:12">
      <c r="B27" s="64"/>
      <c r="C27" s="7"/>
      <c r="D27" s="5" t="s">
        <v>16</v>
      </c>
      <c r="E27" s="5">
        <v>4</v>
      </c>
      <c r="F27" s="6" t="s">
        <v>1489</v>
      </c>
      <c r="H27" s="64"/>
      <c r="I27" s="7"/>
      <c r="J27" s="5" t="s">
        <v>16</v>
      </c>
      <c r="K27" s="5">
        <v>1</v>
      </c>
      <c r="L27" s="6" t="s">
        <v>1490</v>
      </c>
    </row>
    <row r="28" spans="2:12">
      <c r="B28" s="64"/>
      <c r="C28" s="7"/>
      <c r="D28" t="s">
        <v>18</v>
      </c>
      <c r="E28">
        <v>2.5</v>
      </c>
      <c r="F28" s="8" t="s">
        <v>1491</v>
      </c>
      <c r="H28" s="64"/>
      <c r="I28" s="7"/>
      <c r="J28" t="s">
        <v>18</v>
      </c>
      <c r="K28">
        <v>2</v>
      </c>
      <c r="L28" s="8" t="s">
        <v>1492</v>
      </c>
    </row>
    <row r="29" spans="2:12">
      <c r="B29" s="64"/>
      <c r="C29" s="7"/>
      <c r="D29" s="5" t="s">
        <v>19</v>
      </c>
      <c r="E29" s="5"/>
      <c r="F29" s="6"/>
      <c r="H29" s="64"/>
      <c r="I29" s="7"/>
      <c r="J29" s="5" t="s">
        <v>19</v>
      </c>
      <c r="K29" s="5"/>
      <c r="L29" s="6"/>
    </row>
    <row r="30" spans="2:12">
      <c r="B30" s="64"/>
      <c r="C30" s="9"/>
      <c r="D30" s="10"/>
      <c r="E30" s="10">
        <f>SUM(E23:E29)</f>
        <v>22</v>
      </c>
      <c r="F30" s="11"/>
      <c r="H30" s="64"/>
      <c r="I30" s="9"/>
      <c r="J30" s="10"/>
      <c r="K30" s="10">
        <f>SUM(K23:K29)</f>
        <v>14</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1</v>
      </c>
      <c r="F33" s="6" t="s">
        <v>1493</v>
      </c>
      <c r="H33" s="64"/>
      <c r="I33" s="4"/>
      <c r="J33" s="5" t="s">
        <v>7</v>
      </c>
      <c r="K33" s="5">
        <v>1</v>
      </c>
      <c r="L33" s="6" t="s">
        <v>1494</v>
      </c>
    </row>
    <row r="34" spans="2:12" ht="15.95">
      <c r="B34" s="64"/>
      <c r="C34" s="7"/>
      <c r="D34" t="s">
        <v>9</v>
      </c>
      <c r="E34">
        <v>4</v>
      </c>
      <c r="F34" s="14" t="s">
        <v>1495</v>
      </c>
      <c r="H34" s="64"/>
      <c r="I34" s="7"/>
      <c r="J34" t="s">
        <v>9</v>
      </c>
      <c r="K34">
        <v>1.5</v>
      </c>
      <c r="L34" s="8" t="s">
        <v>1496</v>
      </c>
    </row>
    <row r="35" spans="2:12" ht="12" customHeight="1">
      <c r="B35" s="64"/>
      <c r="C35" s="7"/>
      <c r="D35" s="5" t="s">
        <v>11</v>
      </c>
      <c r="E35" s="5">
        <v>5.5</v>
      </c>
      <c r="F35" s="15" t="s">
        <v>1497</v>
      </c>
      <c r="H35" s="64"/>
      <c r="I35" s="7"/>
      <c r="J35" s="5" t="s">
        <v>11</v>
      </c>
      <c r="K35" s="5">
        <v>0.5</v>
      </c>
      <c r="L35" s="6" t="s">
        <v>1498</v>
      </c>
    </row>
    <row r="36" spans="2:12">
      <c r="B36" s="64"/>
      <c r="C36" s="7"/>
      <c r="D36" t="s">
        <v>14</v>
      </c>
      <c r="E36">
        <v>2</v>
      </c>
      <c r="F36" s="16" t="s">
        <v>1499</v>
      </c>
      <c r="H36" s="64"/>
      <c r="I36" s="7"/>
      <c r="J36" t="s">
        <v>14</v>
      </c>
      <c r="L36" s="8"/>
    </row>
    <row r="37" spans="2:12">
      <c r="B37" s="64"/>
      <c r="C37" s="7"/>
      <c r="D37" s="5" t="s">
        <v>16</v>
      </c>
      <c r="E37" s="5">
        <v>3</v>
      </c>
      <c r="F37" s="17" t="s">
        <v>1500</v>
      </c>
      <c r="H37" s="64"/>
      <c r="I37" s="7"/>
      <c r="J37" s="5" t="s">
        <v>16</v>
      </c>
      <c r="K37" s="5">
        <v>5.5</v>
      </c>
      <c r="L37" s="6" t="s">
        <v>1501</v>
      </c>
    </row>
    <row r="38" spans="2:12">
      <c r="B38" s="64"/>
      <c r="C38" s="7"/>
      <c r="D38" t="s">
        <v>18</v>
      </c>
      <c r="E38">
        <v>3</v>
      </c>
      <c r="F38" s="8" t="s">
        <v>1502</v>
      </c>
      <c r="H38" s="64"/>
      <c r="I38" s="7"/>
      <c r="J38" t="s">
        <v>18</v>
      </c>
      <c r="K38">
        <v>2.5</v>
      </c>
      <c r="L38" s="8" t="s">
        <v>1503</v>
      </c>
    </row>
    <row r="39" spans="2:12">
      <c r="B39" s="64"/>
      <c r="C39" s="7"/>
      <c r="D39" s="5" t="s">
        <v>19</v>
      </c>
      <c r="E39" s="5"/>
      <c r="F39" s="6"/>
      <c r="H39" s="64"/>
      <c r="I39" s="7"/>
      <c r="J39" s="5" t="s">
        <v>19</v>
      </c>
      <c r="K39" s="5"/>
      <c r="L39" s="6"/>
    </row>
    <row r="40" spans="2:12">
      <c r="B40" s="64"/>
      <c r="C40" s="9"/>
      <c r="D40" s="10"/>
      <c r="E40" s="10">
        <f>SUM(E33:E39)</f>
        <v>18.5</v>
      </c>
      <c r="F40" s="11"/>
      <c r="H40" s="64"/>
      <c r="I40" s="9"/>
      <c r="J40" s="10"/>
      <c r="K40" s="10">
        <f>SUM(K33:K39)</f>
        <v>11</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0.5</v>
      </c>
      <c r="F43" s="6" t="s">
        <v>1504</v>
      </c>
      <c r="H43" s="64"/>
      <c r="I43" s="4"/>
      <c r="J43" s="5" t="s">
        <v>7</v>
      </c>
      <c r="K43" s="5">
        <v>3</v>
      </c>
      <c r="L43" s="6" t="s">
        <v>1505</v>
      </c>
    </row>
    <row r="44" spans="2:12">
      <c r="B44" s="64"/>
      <c r="C44" s="7"/>
      <c r="D44" t="s">
        <v>9</v>
      </c>
      <c r="E44">
        <v>1</v>
      </c>
      <c r="F44" s="8" t="s">
        <v>1504</v>
      </c>
      <c r="H44" s="64"/>
      <c r="I44" s="7"/>
      <c r="J44" t="s">
        <v>9</v>
      </c>
      <c r="L44" s="8"/>
    </row>
    <row r="45" spans="2:12">
      <c r="B45" s="64"/>
      <c r="C45" s="7"/>
      <c r="D45" s="5" t="s">
        <v>11</v>
      </c>
      <c r="E45" s="5">
        <v>5</v>
      </c>
      <c r="F45" s="6" t="s">
        <v>1506</v>
      </c>
      <c r="H45" s="64"/>
      <c r="I45" s="7"/>
      <c r="J45" s="5" t="s">
        <v>11</v>
      </c>
      <c r="K45" s="5"/>
      <c r="L45" s="6"/>
    </row>
    <row r="46" spans="2:12">
      <c r="B46" s="64"/>
      <c r="C46" s="7"/>
      <c r="D46" t="s">
        <v>14</v>
      </c>
      <c r="E46">
        <v>6</v>
      </c>
      <c r="F46" s="8" t="s">
        <v>1507</v>
      </c>
      <c r="H46" s="64"/>
      <c r="I46" s="7"/>
      <c r="J46" t="s">
        <v>14</v>
      </c>
      <c r="K46">
        <v>2</v>
      </c>
      <c r="L46" s="8" t="s">
        <v>1508</v>
      </c>
    </row>
    <row r="47" spans="2:12">
      <c r="B47" s="64"/>
      <c r="C47" s="7"/>
      <c r="D47" s="5" t="s">
        <v>16</v>
      </c>
      <c r="E47" s="5">
        <v>5</v>
      </c>
      <c r="F47" s="6" t="s">
        <v>1509</v>
      </c>
      <c r="H47" s="64"/>
      <c r="I47" s="7"/>
      <c r="J47" s="5" t="s">
        <v>16</v>
      </c>
      <c r="K47" s="5">
        <v>2</v>
      </c>
      <c r="L47" s="6" t="s">
        <v>1510</v>
      </c>
    </row>
    <row r="48" spans="2:12">
      <c r="B48" s="64"/>
      <c r="C48" s="7"/>
      <c r="D48" t="s">
        <v>18</v>
      </c>
      <c r="E48">
        <v>2.5</v>
      </c>
      <c r="F48" s="8" t="s">
        <v>1511</v>
      </c>
      <c r="H48" s="64"/>
      <c r="I48" s="7"/>
      <c r="J48" t="s">
        <v>18</v>
      </c>
      <c r="K48">
        <v>2.5</v>
      </c>
      <c r="L48" s="8" t="s">
        <v>1503</v>
      </c>
    </row>
    <row r="49" spans="2:12">
      <c r="B49" s="64"/>
      <c r="C49" s="7"/>
      <c r="D49" s="5" t="s">
        <v>19</v>
      </c>
      <c r="E49" s="5"/>
      <c r="F49" s="6"/>
      <c r="H49" s="64"/>
      <c r="I49" s="7"/>
      <c r="J49" s="5" t="s">
        <v>19</v>
      </c>
      <c r="K49" s="5"/>
      <c r="L49" s="6"/>
    </row>
    <row r="50" spans="2:12">
      <c r="B50" s="64"/>
      <c r="C50" s="9"/>
      <c r="D50" s="10"/>
      <c r="E50" s="10">
        <f>SUM(E43:E49)</f>
        <v>20</v>
      </c>
      <c r="F50" s="11"/>
      <c r="H50" s="64"/>
      <c r="I50" s="9"/>
      <c r="J50" s="10"/>
      <c r="K50" s="10">
        <f>SUM(K43:K49)</f>
        <v>9.5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0C58C-22E7-41A4-9CE8-A20A639BA1A2}">
  <dimension ref="B2:L50"/>
  <sheetViews>
    <sheetView topLeftCell="C11" workbookViewId="0">
      <selection activeCell="F16" sqref="F16"/>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c r="J2" s="2" t="s">
        <v>2</v>
      </c>
      <c r="K2" s="2" t="s">
        <v>3</v>
      </c>
      <c r="L2" s="3" t="s">
        <v>4</v>
      </c>
    </row>
    <row r="3" spans="2:12">
      <c r="B3" s="64"/>
      <c r="C3" s="4"/>
      <c r="D3" s="5" t="s">
        <v>7</v>
      </c>
      <c r="E3" s="5">
        <v>8</v>
      </c>
      <c r="F3" s="6" t="s">
        <v>1512</v>
      </c>
      <c r="H3" s="64"/>
      <c r="I3" s="4"/>
      <c r="J3" s="5" t="s">
        <v>7</v>
      </c>
      <c r="K3" s="5"/>
      <c r="L3" s="6"/>
    </row>
    <row r="4" spans="2:12">
      <c r="B4" s="64"/>
      <c r="C4" s="7"/>
      <c r="D4" t="s">
        <v>9</v>
      </c>
      <c r="E4">
        <v>6</v>
      </c>
      <c r="F4" s="8" t="s">
        <v>1513</v>
      </c>
      <c r="H4" s="64"/>
      <c r="I4" s="7"/>
      <c r="J4" t="s">
        <v>9</v>
      </c>
      <c r="L4" s="8"/>
    </row>
    <row r="5" spans="2:12">
      <c r="B5" s="64"/>
      <c r="C5" s="7"/>
      <c r="D5" s="5" t="s">
        <v>11</v>
      </c>
      <c r="E5" s="5">
        <v>8</v>
      </c>
      <c r="F5" s="6" t="s">
        <v>1514</v>
      </c>
      <c r="H5" s="64"/>
      <c r="I5" s="7"/>
      <c r="J5" s="5" t="s">
        <v>11</v>
      </c>
      <c r="K5" s="5"/>
      <c r="L5" s="6"/>
    </row>
    <row r="6" spans="2:12">
      <c r="B6" s="64"/>
      <c r="C6" s="7"/>
      <c r="D6" t="s">
        <v>14</v>
      </c>
      <c r="E6">
        <v>8</v>
      </c>
      <c r="F6" s="8" t="s">
        <v>1515</v>
      </c>
      <c r="H6" s="64"/>
      <c r="I6" s="7"/>
      <c r="J6" t="s">
        <v>14</v>
      </c>
      <c r="L6" s="8"/>
    </row>
    <row r="7" spans="2:12">
      <c r="B7" s="64"/>
      <c r="C7" s="7"/>
      <c r="D7" s="5" t="s">
        <v>16</v>
      </c>
      <c r="E7" s="5">
        <v>6</v>
      </c>
      <c r="F7" s="6" t="s">
        <v>1516</v>
      </c>
      <c r="H7" s="64"/>
      <c r="I7" s="7"/>
      <c r="J7" s="5" t="s">
        <v>16</v>
      </c>
      <c r="K7" s="5"/>
      <c r="L7" s="6"/>
    </row>
    <row r="8" spans="2:12">
      <c r="B8" s="64"/>
      <c r="C8" s="7"/>
      <c r="D8" t="s">
        <v>18</v>
      </c>
      <c r="F8" s="8"/>
      <c r="H8" s="64"/>
      <c r="I8" s="7"/>
      <c r="J8" t="s">
        <v>18</v>
      </c>
      <c r="L8" s="8"/>
    </row>
    <row r="9" spans="2:12">
      <c r="B9" s="64"/>
      <c r="C9" s="7"/>
      <c r="D9" s="5" t="s">
        <v>19</v>
      </c>
      <c r="E9" s="5">
        <v>3</v>
      </c>
      <c r="F9" s="6" t="s">
        <v>684</v>
      </c>
      <c r="H9" s="64"/>
      <c r="I9" s="7"/>
      <c r="J9" s="5" t="s">
        <v>19</v>
      </c>
      <c r="K9" s="5"/>
      <c r="L9" s="6"/>
    </row>
    <row r="10" spans="2:12">
      <c r="B10" s="64"/>
      <c r="C10" s="9"/>
      <c r="D10" s="10"/>
      <c r="E10" s="10">
        <f>SUM(E3:E9)</f>
        <v>39</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1</v>
      </c>
      <c r="F13" s="6" t="s">
        <v>1517</v>
      </c>
      <c r="H13" s="64"/>
      <c r="I13" s="4"/>
      <c r="J13" s="5" t="s">
        <v>7</v>
      </c>
      <c r="K13" s="5">
        <v>3</v>
      </c>
      <c r="L13" s="6" t="s">
        <v>1518</v>
      </c>
    </row>
    <row r="14" spans="2:12">
      <c r="B14" s="64"/>
      <c r="C14" s="7"/>
      <c r="D14" t="s">
        <v>9</v>
      </c>
      <c r="E14">
        <v>2.5</v>
      </c>
      <c r="F14" s="8" t="s">
        <v>1519</v>
      </c>
      <c r="G14" t="s">
        <v>26</v>
      </c>
      <c r="H14" s="64"/>
      <c r="I14" s="7"/>
      <c r="J14" t="s">
        <v>9</v>
      </c>
      <c r="K14">
        <v>2</v>
      </c>
      <c r="L14" s="8" t="s">
        <v>1520</v>
      </c>
    </row>
    <row r="15" spans="2:12">
      <c r="B15" s="64"/>
      <c r="C15" s="7"/>
      <c r="D15" s="5" t="s">
        <v>11</v>
      </c>
      <c r="E15" s="5">
        <v>6.5</v>
      </c>
      <c r="F15" s="6" t="s">
        <v>1521</v>
      </c>
      <c r="H15" s="64"/>
      <c r="I15" s="7"/>
      <c r="J15" s="5" t="s">
        <v>11</v>
      </c>
      <c r="K15" s="5"/>
      <c r="L15" s="6"/>
    </row>
    <row r="16" spans="2:12">
      <c r="B16" s="64"/>
      <c r="C16" s="7"/>
      <c r="D16" t="s">
        <v>14</v>
      </c>
      <c r="E16">
        <v>5</v>
      </c>
      <c r="F16" s="8" t="s">
        <v>1522</v>
      </c>
      <c r="H16" s="64"/>
      <c r="I16" s="7"/>
      <c r="J16" t="s">
        <v>14</v>
      </c>
      <c r="K16">
        <v>3</v>
      </c>
      <c r="L16" s="8" t="s">
        <v>1523</v>
      </c>
    </row>
    <row r="17" spans="2:12">
      <c r="B17" s="64"/>
      <c r="C17" s="7"/>
      <c r="D17" s="5" t="s">
        <v>16</v>
      </c>
      <c r="E17" s="5">
        <v>1</v>
      </c>
      <c r="F17" s="25" t="s">
        <v>1524</v>
      </c>
      <c r="H17" s="64"/>
      <c r="I17" s="7"/>
      <c r="J17" s="5" t="s">
        <v>16</v>
      </c>
      <c r="K17" s="5"/>
      <c r="L17" s="6"/>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16</v>
      </c>
      <c r="F20" s="11"/>
      <c r="H20" s="64"/>
      <c r="I20" s="9"/>
      <c r="J20" s="10"/>
      <c r="K20" s="10">
        <f>SUM(K13:K19)</f>
        <v>8</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5</v>
      </c>
      <c r="F23" s="6" t="s">
        <v>1525</v>
      </c>
      <c r="H23" s="64"/>
      <c r="I23" s="4"/>
      <c r="J23" s="5" t="s">
        <v>7</v>
      </c>
      <c r="K23" s="5"/>
      <c r="L23" s="6"/>
    </row>
    <row r="24" spans="2:12">
      <c r="B24" s="64"/>
      <c r="C24" s="7"/>
      <c r="D24" t="s">
        <v>9</v>
      </c>
      <c r="E24">
        <v>3</v>
      </c>
      <c r="F24" s="8" t="s">
        <v>1526</v>
      </c>
      <c r="H24" s="64"/>
      <c r="I24" s="7"/>
      <c r="J24" t="s">
        <v>9</v>
      </c>
      <c r="K24">
        <v>2.5</v>
      </c>
      <c r="L24" s="8" t="s">
        <v>1527</v>
      </c>
    </row>
    <row r="25" spans="2:12">
      <c r="B25" s="64"/>
      <c r="C25" s="7"/>
      <c r="D25" s="5" t="s">
        <v>11</v>
      </c>
      <c r="E25" s="5">
        <v>0.5</v>
      </c>
      <c r="F25" s="6" t="s">
        <v>1528</v>
      </c>
      <c r="H25" s="64"/>
      <c r="I25" s="7"/>
      <c r="J25" s="5" t="s">
        <v>11</v>
      </c>
      <c r="K25" s="5">
        <v>2</v>
      </c>
      <c r="L25" s="6" t="s">
        <v>1529</v>
      </c>
    </row>
    <row r="26" spans="2:12">
      <c r="B26" s="64"/>
      <c r="C26" s="7"/>
      <c r="D26" t="s">
        <v>14</v>
      </c>
      <c r="E26">
        <v>4.5</v>
      </c>
      <c r="F26" s="8" t="s">
        <v>1530</v>
      </c>
      <c r="H26" s="64"/>
      <c r="I26" s="7"/>
      <c r="J26" t="s">
        <v>14</v>
      </c>
      <c r="K26">
        <v>6</v>
      </c>
      <c r="L26" s="8" t="s">
        <v>1531</v>
      </c>
    </row>
    <row r="27" spans="2:12">
      <c r="B27" s="64"/>
      <c r="C27" s="7"/>
      <c r="D27" s="5" t="s">
        <v>16</v>
      </c>
      <c r="E27" s="5">
        <v>5</v>
      </c>
      <c r="F27" s="6" t="s">
        <v>1532</v>
      </c>
      <c r="H27" s="64"/>
      <c r="I27" s="7"/>
      <c r="J27" s="5" t="s">
        <v>16</v>
      </c>
      <c r="K27" s="5">
        <v>0.5</v>
      </c>
      <c r="L27" s="6" t="s">
        <v>1533</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18</v>
      </c>
      <c r="F30" s="11"/>
      <c r="H30" s="64"/>
      <c r="I30" s="9"/>
      <c r="J30" s="10"/>
      <c r="K30" s="10">
        <f>SUM(K23:K29)</f>
        <v>11</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4.5</v>
      </c>
      <c r="F33" s="6" t="s">
        <v>1534</v>
      </c>
      <c r="H33" s="64"/>
      <c r="I33" s="4"/>
      <c r="J33" s="5" t="s">
        <v>7</v>
      </c>
      <c r="K33" s="5"/>
      <c r="L33" s="6"/>
    </row>
    <row r="34" spans="2:12" ht="15.95">
      <c r="B34" s="64"/>
      <c r="C34" s="7"/>
      <c r="D34" t="s">
        <v>9</v>
      </c>
      <c r="E34">
        <v>3</v>
      </c>
      <c r="F34" s="14" t="s">
        <v>1535</v>
      </c>
      <c r="H34" s="64"/>
      <c r="I34" s="7"/>
      <c r="J34" t="s">
        <v>9</v>
      </c>
      <c r="L34" s="8"/>
    </row>
    <row r="35" spans="2:12" ht="12" customHeight="1">
      <c r="B35" s="64"/>
      <c r="C35" s="7"/>
      <c r="D35" s="5" t="s">
        <v>11</v>
      </c>
      <c r="E35" s="5">
        <v>2.5</v>
      </c>
      <c r="F35" s="15" t="s">
        <v>1536</v>
      </c>
      <c r="H35" s="64"/>
      <c r="I35" s="7"/>
      <c r="J35" s="5" t="s">
        <v>11</v>
      </c>
      <c r="K35" s="5"/>
      <c r="L35" s="6"/>
    </row>
    <row r="36" spans="2:12">
      <c r="B36" s="64"/>
      <c r="C36" s="7"/>
      <c r="D36" t="s">
        <v>14</v>
      </c>
      <c r="E36">
        <v>4</v>
      </c>
      <c r="F36" s="16" t="s">
        <v>1537</v>
      </c>
      <c r="H36" s="64"/>
      <c r="I36" s="7"/>
      <c r="J36" t="s">
        <v>14</v>
      </c>
      <c r="K36">
        <v>1.5</v>
      </c>
      <c r="L36" s="8" t="s">
        <v>1538</v>
      </c>
    </row>
    <row r="37" spans="2:12">
      <c r="B37" s="64"/>
      <c r="C37" s="7"/>
      <c r="D37" s="5" t="s">
        <v>16</v>
      </c>
      <c r="E37" s="5">
        <v>5.5</v>
      </c>
      <c r="F37" s="17" t="s">
        <v>1539</v>
      </c>
      <c r="H37" s="64"/>
      <c r="I37" s="7"/>
      <c r="J37" s="5" t="s">
        <v>16</v>
      </c>
      <c r="K37" s="5">
        <v>2</v>
      </c>
      <c r="L37" s="6" t="s">
        <v>1540</v>
      </c>
    </row>
    <row r="38" spans="2:12">
      <c r="B38" s="64"/>
      <c r="C38" s="7"/>
      <c r="D38" t="s">
        <v>18</v>
      </c>
      <c r="F38" s="8"/>
      <c r="H38" s="64"/>
      <c r="I38" s="7"/>
      <c r="J38" t="s">
        <v>18</v>
      </c>
      <c r="L38" s="8"/>
    </row>
    <row r="39" spans="2:12">
      <c r="B39" s="64"/>
      <c r="C39" s="7"/>
      <c r="D39" s="5" t="s">
        <v>19</v>
      </c>
      <c r="E39" s="5"/>
      <c r="F39" s="6"/>
      <c r="H39" s="64"/>
      <c r="I39" s="7"/>
      <c r="J39" s="5" t="s">
        <v>19</v>
      </c>
      <c r="K39" s="5"/>
      <c r="L39" s="6"/>
    </row>
    <row r="40" spans="2:12">
      <c r="B40" s="64"/>
      <c r="C40" s="9"/>
      <c r="D40" s="10"/>
      <c r="E40" s="10">
        <f>SUM(E33:E39)</f>
        <v>19.5</v>
      </c>
      <c r="F40" s="11"/>
      <c r="H40" s="64"/>
      <c r="I40" s="9"/>
      <c r="J40" s="10"/>
      <c r="K40" s="10">
        <f>SUM(K33:K39)</f>
        <v>3.5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1</v>
      </c>
      <c r="F43" s="6" t="s">
        <v>1541</v>
      </c>
      <c r="H43" s="64"/>
      <c r="I43" s="4"/>
      <c r="J43" s="5" t="s">
        <v>7</v>
      </c>
      <c r="K43" s="5">
        <v>2.5</v>
      </c>
      <c r="L43" s="6" t="s">
        <v>1542</v>
      </c>
    </row>
    <row r="44" spans="2:12" ht="15.95">
      <c r="B44" s="64"/>
      <c r="C44" s="7"/>
      <c r="D44" t="s">
        <v>9</v>
      </c>
      <c r="E44">
        <v>4</v>
      </c>
      <c r="F44" s="19" t="s">
        <v>1543</v>
      </c>
      <c r="H44" s="64"/>
      <c r="I44" s="7"/>
      <c r="J44" t="s">
        <v>9</v>
      </c>
      <c r="L44" s="8"/>
    </row>
    <row r="45" spans="2:12" ht="32.1">
      <c r="B45" s="64"/>
      <c r="C45" s="7"/>
      <c r="D45" s="5" t="s">
        <v>11</v>
      </c>
      <c r="E45" s="5">
        <v>7</v>
      </c>
      <c r="F45" s="20" t="s">
        <v>1544</v>
      </c>
      <c r="H45" s="64"/>
      <c r="I45" s="7"/>
      <c r="J45" s="5" t="s">
        <v>11</v>
      </c>
      <c r="K45" s="5">
        <v>1</v>
      </c>
      <c r="L45" s="6" t="s">
        <v>1545</v>
      </c>
    </row>
    <row r="46" spans="2:12">
      <c r="B46" s="64"/>
      <c r="C46" s="7"/>
      <c r="D46" t="s">
        <v>14</v>
      </c>
      <c r="E46">
        <v>7</v>
      </c>
      <c r="F46" s="8" t="s">
        <v>1546</v>
      </c>
      <c r="H46" s="64"/>
      <c r="I46" s="7"/>
      <c r="J46" t="s">
        <v>14</v>
      </c>
      <c r="K46">
        <v>1</v>
      </c>
      <c r="L46" s="6" t="s">
        <v>1173</v>
      </c>
    </row>
    <row r="47" spans="2:12">
      <c r="B47" s="64"/>
      <c r="C47" s="7"/>
      <c r="D47" s="5" t="s">
        <v>16</v>
      </c>
      <c r="E47" s="5">
        <v>2</v>
      </c>
      <c r="F47" s="6" t="s">
        <v>1547</v>
      </c>
      <c r="H47" s="64"/>
      <c r="I47" s="7"/>
      <c r="J47" s="5" t="s">
        <v>16</v>
      </c>
      <c r="K47" s="5"/>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21</v>
      </c>
      <c r="F50" s="11"/>
      <c r="H50" s="64"/>
      <c r="I50" s="9"/>
      <c r="J50" s="10"/>
      <c r="K50" s="10">
        <f>SUM(K43:K49)</f>
        <v>4.5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EEC95-D87C-452C-B6A6-FC4A9F5A40AA}">
  <dimension ref="B2:L50"/>
  <sheetViews>
    <sheetView topLeftCell="A13" workbookViewId="0">
      <selection activeCell="F18" sqref="F18"/>
    </sheetView>
  </sheetViews>
  <sheetFormatPr defaultColWidth="8.85546875" defaultRowHeight="15"/>
  <cols>
    <col min="4" max="4" width="11.42578125" bestFit="1" customWidth="1"/>
    <col min="6" max="6" width="76.42578125" customWidth="1"/>
    <col min="10" max="10" width="11.425781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5</v>
      </c>
      <c r="F3" s="6" t="s">
        <v>107</v>
      </c>
      <c r="H3" s="64"/>
      <c r="I3" s="4"/>
      <c r="J3" s="5" t="s">
        <v>7</v>
      </c>
      <c r="K3" s="5"/>
      <c r="L3" s="6" t="s">
        <v>108</v>
      </c>
    </row>
    <row r="4" spans="2:12">
      <c r="B4" s="64"/>
      <c r="C4" s="7"/>
      <c r="D4" t="s">
        <v>9</v>
      </c>
      <c r="E4">
        <v>6</v>
      </c>
      <c r="F4" s="8" t="s">
        <v>109</v>
      </c>
      <c r="H4" s="64"/>
      <c r="I4" s="7"/>
      <c r="J4" t="s">
        <v>9</v>
      </c>
      <c r="L4" s="8"/>
    </row>
    <row r="5" spans="2:12">
      <c r="B5" s="64"/>
      <c r="C5" s="7"/>
      <c r="D5" s="5" t="s">
        <v>11</v>
      </c>
      <c r="E5" s="5">
        <v>5</v>
      </c>
      <c r="F5" s="6" t="s">
        <v>110</v>
      </c>
      <c r="H5" s="64"/>
      <c r="I5" s="7"/>
      <c r="J5" s="5" t="s">
        <v>11</v>
      </c>
      <c r="K5" s="5"/>
      <c r="L5" s="6"/>
    </row>
    <row r="6" spans="2:12">
      <c r="B6" s="64"/>
      <c r="C6" s="7"/>
      <c r="D6" t="s">
        <v>14</v>
      </c>
      <c r="E6">
        <v>7</v>
      </c>
      <c r="F6" s="8" t="s">
        <v>111</v>
      </c>
      <c r="H6" s="64"/>
      <c r="I6" s="7"/>
      <c r="J6" t="s">
        <v>14</v>
      </c>
      <c r="L6" s="8"/>
    </row>
    <row r="7" spans="2:12">
      <c r="B7" s="64"/>
      <c r="C7" s="7"/>
      <c r="D7" s="5" t="s">
        <v>16</v>
      </c>
      <c r="E7" s="5">
        <v>7</v>
      </c>
      <c r="F7" s="6" t="s">
        <v>112</v>
      </c>
      <c r="H7" s="64"/>
      <c r="I7" s="7"/>
      <c r="J7" s="5" t="s">
        <v>16</v>
      </c>
      <c r="K7" s="5"/>
      <c r="L7" s="6"/>
    </row>
    <row r="8" spans="2:12">
      <c r="B8" s="64"/>
      <c r="C8" s="7"/>
      <c r="D8" t="s">
        <v>18</v>
      </c>
      <c r="F8" s="8"/>
      <c r="H8" s="64"/>
      <c r="I8" s="7"/>
      <c r="J8" t="s">
        <v>18</v>
      </c>
      <c r="L8" s="8"/>
    </row>
    <row r="9" spans="2:12">
      <c r="B9" s="64"/>
      <c r="C9" s="7"/>
      <c r="D9" s="5" t="s">
        <v>19</v>
      </c>
      <c r="E9" s="5">
        <v>1</v>
      </c>
      <c r="F9" s="6" t="s">
        <v>113</v>
      </c>
      <c r="H9" s="64"/>
      <c r="I9" s="7"/>
      <c r="J9" s="5" t="s">
        <v>19</v>
      </c>
      <c r="K9" s="5"/>
      <c r="L9" s="6"/>
    </row>
    <row r="10" spans="2:12">
      <c r="B10" s="64"/>
      <c r="C10" s="9"/>
      <c r="D10" s="10"/>
      <c r="E10" s="10">
        <f>SUM(E3:E9)</f>
        <v>31</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5</v>
      </c>
      <c r="F13" s="6" t="s">
        <v>114</v>
      </c>
      <c r="H13" s="64"/>
      <c r="I13" s="4"/>
      <c r="J13" s="5" t="s">
        <v>7</v>
      </c>
      <c r="K13" s="5">
        <v>3</v>
      </c>
      <c r="L13" s="6" t="s">
        <v>115</v>
      </c>
    </row>
    <row r="14" spans="2:12">
      <c r="B14" s="64"/>
      <c r="C14" s="7"/>
      <c r="D14" t="s">
        <v>9</v>
      </c>
      <c r="E14">
        <v>4</v>
      </c>
      <c r="F14" s="8" t="s">
        <v>116</v>
      </c>
      <c r="G14" t="s">
        <v>26</v>
      </c>
      <c r="H14" s="64"/>
      <c r="I14" s="7"/>
      <c r="J14" t="s">
        <v>9</v>
      </c>
      <c r="K14">
        <v>1</v>
      </c>
      <c r="L14" s="8" t="s">
        <v>74</v>
      </c>
    </row>
    <row r="15" spans="2:12">
      <c r="B15" s="64"/>
      <c r="C15" s="7"/>
      <c r="D15" s="5" t="s">
        <v>11</v>
      </c>
      <c r="E15" s="5">
        <v>5</v>
      </c>
      <c r="F15" s="6" t="s">
        <v>117</v>
      </c>
      <c r="H15" s="64"/>
      <c r="I15" s="7"/>
      <c r="J15" s="5" t="s">
        <v>11</v>
      </c>
      <c r="K15" s="5">
        <v>3</v>
      </c>
      <c r="L15" s="6" t="s">
        <v>118</v>
      </c>
    </row>
    <row r="16" spans="2:12">
      <c r="B16" s="64"/>
      <c r="C16" s="7"/>
      <c r="D16" t="s">
        <v>14</v>
      </c>
      <c r="E16">
        <v>5</v>
      </c>
      <c r="F16" s="8" t="s">
        <v>119</v>
      </c>
      <c r="H16" s="64"/>
      <c r="I16" s="7"/>
      <c r="J16" t="s">
        <v>14</v>
      </c>
      <c r="K16">
        <v>3</v>
      </c>
      <c r="L16" s="8" t="s">
        <v>120</v>
      </c>
    </row>
    <row r="17" spans="2:12">
      <c r="B17" s="64"/>
      <c r="C17" s="7"/>
      <c r="D17" s="5" t="s">
        <v>16</v>
      </c>
      <c r="E17" s="5">
        <v>2.5</v>
      </c>
      <c r="F17" s="25" t="s">
        <v>121</v>
      </c>
      <c r="H17" s="64"/>
      <c r="I17" s="7"/>
      <c r="J17" s="5" t="s">
        <v>16</v>
      </c>
      <c r="K17" s="5">
        <v>1</v>
      </c>
      <c r="L17" s="6" t="s">
        <v>122</v>
      </c>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21.5</v>
      </c>
      <c r="F20" s="11"/>
      <c r="H20" s="64"/>
      <c r="I20" s="9"/>
      <c r="J20" s="10"/>
      <c r="K20" s="10">
        <f>SUM(K13:K19)</f>
        <v>11</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K24">
        <v>1</v>
      </c>
      <c r="L24" s="8" t="s">
        <v>123</v>
      </c>
    </row>
    <row r="25" spans="2:12">
      <c r="B25" s="64"/>
      <c r="C25" s="7"/>
      <c r="D25" s="5" t="s">
        <v>11</v>
      </c>
      <c r="E25" s="5"/>
      <c r="F25" s="6"/>
      <c r="H25" s="64"/>
      <c r="I25" s="7"/>
      <c r="J25" s="5" t="s">
        <v>11</v>
      </c>
      <c r="K25" s="5"/>
      <c r="L25" s="6"/>
    </row>
    <row r="26" spans="2:12">
      <c r="B26" s="64"/>
      <c r="C26" s="7"/>
      <c r="D26" t="s">
        <v>14</v>
      </c>
      <c r="F26" s="8"/>
      <c r="H26" s="64"/>
      <c r="I26" s="7"/>
      <c r="J26" t="s">
        <v>14</v>
      </c>
      <c r="L26" s="8"/>
    </row>
    <row r="27" spans="2:12">
      <c r="B27" s="64"/>
      <c r="C27" s="7"/>
      <c r="D27" s="5" t="s">
        <v>16</v>
      </c>
      <c r="E27" s="5"/>
      <c r="F27" s="6"/>
      <c r="H27" s="64"/>
      <c r="I27" s="7"/>
      <c r="J27" s="5" t="s">
        <v>16</v>
      </c>
      <c r="K27" s="5">
        <v>4</v>
      </c>
      <c r="L27" s="6" t="s">
        <v>124</v>
      </c>
    </row>
    <row r="28" spans="2:12">
      <c r="B28" s="64"/>
      <c r="C28" s="7"/>
      <c r="D28" t="s">
        <v>18</v>
      </c>
      <c r="F28" s="8"/>
      <c r="H28" s="64"/>
      <c r="I28" s="7"/>
      <c r="J28" t="s">
        <v>18</v>
      </c>
      <c r="K28">
        <v>2</v>
      </c>
      <c r="L28" s="8" t="s">
        <v>125</v>
      </c>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7</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c r="F33" s="6" t="s">
        <v>104</v>
      </c>
      <c r="H33" s="64"/>
      <c r="I33" s="4"/>
      <c r="J33" s="5" t="s">
        <v>7</v>
      </c>
      <c r="K33" s="5"/>
      <c r="L33" s="6"/>
    </row>
    <row r="34" spans="2:12" ht="15.95">
      <c r="B34" s="64"/>
      <c r="C34" s="7"/>
      <c r="D34" t="s">
        <v>9</v>
      </c>
      <c r="F34" s="14" t="s">
        <v>104</v>
      </c>
      <c r="H34" s="64"/>
      <c r="I34" s="7"/>
      <c r="J34" t="s">
        <v>9</v>
      </c>
      <c r="K34">
        <v>3</v>
      </c>
      <c r="L34" s="8" t="s">
        <v>126</v>
      </c>
    </row>
    <row r="35" spans="2:12" ht="12" customHeight="1">
      <c r="B35" s="64"/>
      <c r="C35" s="7"/>
      <c r="D35" s="5" t="s">
        <v>11</v>
      </c>
      <c r="E35" s="5"/>
      <c r="F35" s="15" t="s">
        <v>104</v>
      </c>
      <c r="H35" s="64"/>
      <c r="I35" s="7"/>
      <c r="J35" s="5" t="s">
        <v>11</v>
      </c>
      <c r="K35" s="5"/>
      <c r="L35" s="6"/>
    </row>
    <row r="36" spans="2:12">
      <c r="B36" s="64"/>
      <c r="C36" s="7"/>
      <c r="D36" t="s">
        <v>14</v>
      </c>
      <c r="E36">
        <v>3</v>
      </c>
      <c r="F36" s="16" t="s">
        <v>127</v>
      </c>
      <c r="H36" s="64"/>
      <c r="I36" s="7"/>
      <c r="J36" t="s">
        <v>14</v>
      </c>
      <c r="L36" s="8"/>
    </row>
    <row r="37" spans="2:12">
      <c r="B37" s="64"/>
      <c r="C37" s="7"/>
      <c r="D37" s="5" t="s">
        <v>16</v>
      </c>
      <c r="E37" s="5"/>
      <c r="F37" s="17"/>
      <c r="H37" s="64"/>
      <c r="I37" s="7"/>
      <c r="J37" s="5" t="s">
        <v>16</v>
      </c>
      <c r="K37" s="5"/>
      <c r="L37" s="6"/>
    </row>
    <row r="38" spans="2:12">
      <c r="B38" s="64"/>
      <c r="C38" s="7"/>
      <c r="D38" t="s">
        <v>18</v>
      </c>
      <c r="E38">
        <v>5</v>
      </c>
      <c r="F38" s="8" t="s">
        <v>128</v>
      </c>
      <c r="H38" s="64"/>
      <c r="I38" s="7"/>
      <c r="J38" t="s">
        <v>18</v>
      </c>
      <c r="L38" s="8"/>
    </row>
    <row r="39" spans="2:12">
      <c r="B39" s="64"/>
      <c r="C39" s="7"/>
      <c r="D39" s="5" t="s">
        <v>19</v>
      </c>
      <c r="E39" s="5"/>
      <c r="F39" s="6"/>
      <c r="H39" s="64"/>
      <c r="I39" s="7"/>
      <c r="J39" s="5" t="s">
        <v>19</v>
      </c>
      <c r="K39" s="5"/>
      <c r="L39" s="6"/>
    </row>
    <row r="40" spans="2:12">
      <c r="B40" s="64"/>
      <c r="C40" s="9"/>
      <c r="D40" s="10"/>
      <c r="E40" s="10">
        <f>SUM(E33:E39)</f>
        <v>8</v>
      </c>
      <c r="F40" s="11"/>
      <c r="H40" s="64"/>
      <c r="I40" s="9"/>
      <c r="J40" s="10"/>
      <c r="K40" s="10">
        <f>SUM(K33:K39)</f>
        <v>3</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c r="F43" s="6"/>
      <c r="H43" s="64"/>
      <c r="I43" s="4"/>
      <c r="J43" s="5" t="s">
        <v>7</v>
      </c>
      <c r="K43" s="5"/>
      <c r="L43" s="6"/>
    </row>
    <row r="44" spans="2:12">
      <c r="B44" s="64"/>
      <c r="C44" s="7"/>
      <c r="D44" t="s">
        <v>9</v>
      </c>
      <c r="F44" s="8"/>
      <c r="H44" s="64"/>
      <c r="I44" s="7"/>
      <c r="J44" t="s">
        <v>9</v>
      </c>
      <c r="L44" s="8"/>
    </row>
    <row r="45" spans="2:12">
      <c r="B45" s="64"/>
      <c r="C45" s="7"/>
      <c r="D45" s="5" t="s">
        <v>11</v>
      </c>
      <c r="E45" s="5"/>
      <c r="F45" s="6"/>
      <c r="H45" s="64"/>
      <c r="I45" s="7"/>
      <c r="J45" s="5" t="s">
        <v>11</v>
      </c>
      <c r="K45" s="5"/>
      <c r="L45" s="6"/>
    </row>
    <row r="46" spans="2:12">
      <c r="B46" s="64"/>
      <c r="C46" s="7"/>
      <c r="D46" t="s">
        <v>14</v>
      </c>
      <c r="F46" s="8"/>
      <c r="H46" s="64"/>
      <c r="I46" s="7"/>
      <c r="J46" t="s">
        <v>14</v>
      </c>
      <c r="L46" s="8"/>
    </row>
    <row r="47" spans="2:12">
      <c r="B47" s="64"/>
      <c r="C47" s="7"/>
      <c r="D47" s="5" t="s">
        <v>16</v>
      </c>
      <c r="E47" s="5"/>
      <c r="F47" s="6"/>
      <c r="H47" s="64"/>
      <c r="I47" s="7"/>
      <c r="J47" s="5" t="s">
        <v>16</v>
      </c>
      <c r="K47" s="5"/>
      <c r="L47" s="6"/>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0</v>
      </c>
      <c r="F50" s="11"/>
      <c r="H50" s="64"/>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0575C-2372-426F-9196-4FC6C1C0454D}">
  <dimension ref="B2:L50"/>
  <sheetViews>
    <sheetView topLeftCell="D11" workbookViewId="0">
      <selection activeCell="F15" sqref="F15"/>
    </sheetView>
  </sheetViews>
  <sheetFormatPr defaultColWidth="8.85546875" defaultRowHeight="15"/>
  <cols>
    <col min="4" max="4" width="11.42578125" bestFit="1" customWidth="1"/>
    <col min="5" max="5" width="9.140625" bestFit="1" customWidth="1"/>
    <col min="6" max="6" width="76.42578125" customWidth="1"/>
    <col min="7" max="9" width="9.140625" bestFit="1" customWidth="1"/>
    <col min="10" max="10" width="11.42578125" bestFit="1" customWidth="1"/>
    <col min="11" max="11" width="9.140625" bestFit="1" customWidth="1"/>
    <col min="12" max="12" width="92.28515625" customWidth="1"/>
  </cols>
  <sheetData>
    <row r="2" spans="2:12">
      <c r="B2" s="64" t="s">
        <v>0</v>
      </c>
      <c r="C2" s="1" t="s">
        <v>1</v>
      </c>
      <c r="D2" s="2" t="s">
        <v>2</v>
      </c>
      <c r="E2" s="2" t="s">
        <v>3</v>
      </c>
      <c r="F2" s="3" t="s">
        <v>4</v>
      </c>
      <c r="H2" s="64" t="s">
        <v>5</v>
      </c>
      <c r="I2" s="1"/>
      <c r="J2" s="2" t="s">
        <v>2</v>
      </c>
      <c r="K2" s="2" t="s">
        <v>3</v>
      </c>
      <c r="L2" s="3" t="s">
        <v>4</v>
      </c>
    </row>
    <row r="3" spans="2:12">
      <c r="B3" s="64"/>
      <c r="C3" s="4"/>
      <c r="D3" s="5" t="s">
        <v>7</v>
      </c>
      <c r="E3" s="5">
        <v>8</v>
      </c>
      <c r="F3" s="6" t="s">
        <v>1548</v>
      </c>
      <c r="H3" s="64"/>
      <c r="I3" s="4"/>
      <c r="J3" s="5" t="s">
        <v>7</v>
      </c>
      <c r="K3" s="5"/>
      <c r="L3" s="6"/>
    </row>
    <row r="4" spans="2:12">
      <c r="B4" s="64"/>
      <c r="C4" s="7"/>
      <c r="D4" t="s">
        <v>9</v>
      </c>
      <c r="E4">
        <v>10</v>
      </c>
      <c r="F4" s="8" t="s">
        <v>1549</v>
      </c>
      <c r="H4" s="64"/>
      <c r="I4" s="7"/>
      <c r="J4" t="s">
        <v>9</v>
      </c>
      <c r="L4" s="8"/>
    </row>
    <row r="5" spans="2:12">
      <c r="B5" s="64"/>
      <c r="C5" s="7"/>
      <c r="D5" s="5" t="s">
        <v>11</v>
      </c>
      <c r="E5" s="5">
        <v>8</v>
      </c>
      <c r="F5" s="6" t="s">
        <v>1550</v>
      </c>
      <c r="H5" s="64"/>
      <c r="I5" s="7"/>
      <c r="J5" s="5" t="s">
        <v>11</v>
      </c>
      <c r="K5" s="5"/>
      <c r="L5" s="6"/>
    </row>
    <row r="6" spans="2:12">
      <c r="B6" s="64"/>
      <c r="C6" s="7"/>
      <c r="D6" t="s">
        <v>14</v>
      </c>
      <c r="E6">
        <v>8</v>
      </c>
      <c r="F6" s="8" t="s">
        <v>1551</v>
      </c>
      <c r="H6" s="64"/>
      <c r="I6" s="7"/>
      <c r="J6" t="s">
        <v>14</v>
      </c>
      <c r="L6" s="8"/>
    </row>
    <row r="7" spans="2:12">
      <c r="B7" s="64"/>
      <c r="C7" s="7"/>
      <c r="D7" s="5" t="s">
        <v>16</v>
      </c>
      <c r="E7" s="5">
        <v>8</v>
      </c>
      <c r="F7" s="6" t="s">
        <v>1552</v>
      </c>
      <c r="H7" s="64"/>
      <c r="I7" s="7"/>
      <c r="J7" s="5" t="s">
        <v>16</v>
      </c>
      <c r="K7" s="5"/>
      <c r="L7" s="6"/>
    </row>
    <row r="8" spans="2:12">
      <c r="B8" s="64"/>
      <c r="C8" s="7"/>
      <c r="D8" t="s">
        <v>18</v>
      </c>
      <c r="E8">
        <v>3</v>
      </c>
      <c r="F8" s="8" t="s">
        <v>1553</v>
      </c>
      <c r="H8" s="64"/>
      <c r="I8" s="7"/>
      <c r="J8" t="s">
        <v>18</v>
      </c>
      <c r="L8" s="8"/>
    </row>
    <row r="9" spans="2:12">
      <c r="B9" s="64"/>
      <c r="C9" s="7"/>
      <c r="D9" s="5" t="s">
        <v>19</v>
      </c>
      <c r="E9" s="5"/>
      <c r="F9" s="6"/>
      <c r="H9" s="64"/>
      <c r="I9" s="7"/>
      <c r="J9" s="5" t="s">
        <v>19</v>
      </c>
      <c r="K9" s="5"/>
      <c r="L9" s="6"/>
    </row>
    <row r="10" spans="2:12">
      <c r="B10" s="64"/>
      <c r="C10" s="9"/>
      <c r="D10" s="10"/>
      <c r="E10" s="10">
        <f>SUM(E3:E9)</f>
        <v>45</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t="s">
        <v>1554</v>
      </c>
      <c r="H13" s="64"/>
      <c r="I13" s="4"/>
      <c r="J13" s="5" t="s">
        <v>7</v>
      </c>
      <c r="K13" s="5"/>
      <c r="L13" s="6"/>
    </row>
    <row r="14" spans="2:12">
      <c r="B14" s="64"/>
      <c r="C14" s="7"/>
      <c r="D14" t="s">
        <v>9</v>
      </c>
      <c r="E14">
        <v>1</v>
      </c>
      <c r="F14" s="8" t="s">
        <v>1555</v>
      </c>
      <c r="G14" t="s">
        <v>26</v>
      </c>
      <c r="H14" s="64"/>
      <c r="I14" s="7"/>
      <c r="J14" t="s">
        <v>9</v>
      </c>
      <c r="L14" s="8"/>
    </row>
    <row r="15" spans="2:12">
      <c r="B15" s="64"/>
      <c r="C15" s="7"/>
      <c r="D15" s="5" t="s">
        <v>11</v>
      </c>
      <c r="E15" s="5">
        <v>2.5</v>
      </c>
      <c r="F15" s="6" t="s">
        <v>1556</v>
      </c>
      <c r="H15" s="64"/>
      <c r="I15" s="7"/>
      <c r="J15" s="5" t="s">
        <v>11</v>
      </c>
      <c r="K15" s="5">
        <v>2</v>
      </c>
      <c r="L15" s="6" t="s">
        <v>1557</v>
      </c>
    </row>
    <row r="16" spans="2:12">
      <c r="B16" s="64"/>
      <c r="C16" s="7"/>
      <c r="D16" t="s">
        <v>14</v>
      </c>
      <c r="E16">
        <v>4.5</v>
      </c>
      <c r="F16" s="8" t="s">
        <v>1558</v>
      </c>
      <c r="H16" s="64"/>
      <c r="I16" s="7"/>
      <c r="J16" t="s">
        <v>14</v>
      </c>
      <c r="L16" s="8"/>
    </row>
    <row r="17" spans="2:12">
      <c r="B17" s="64"/>
      <c r="C17" s="7"/>
      <c r="D17" s="5" t="s">
        <v>16</v>
      </c>
      <c r="E17" s="5"/>
      <c r="F17" s="25" t="s">
        <v>1559</v>
      </c>
      <c r="H17" s="64"/>
      <c r="I17" s="7"/>
      <c r="J17" s="5" t="s">
        <v>16</v>
      </c>
      <c r="K17" s="5">
        <v>2</v>
      </c>
      <c r="L17" s="6" t="s">
        <v>1560</v>
      </c>
    </row>
    <row r="18" spans="2:12">
      <c r="B18" s="64"/>
      <c r="C18" s="7"/>
      <c r="D18" t="s">
        <v>18</v>
      </c>
      <c r="F18" s="26"/>
      <c r="H18" s="64"/>
      <c r="I18" s="7"/>
      <c r="J18" t="s">
        <v>18</v>
      </c>
      <c r="L18" s="8"/>
    </row>
    <row r="19" spans="2:12">
      <c r="B19" s="64"/>
      <c r="C19" s="7"/>
      <c r="D19" s="5" t="s">
        <v>19</v>
      </c>
      <c r="E19" s="5">
        <v>2</v>
      </c>
      <c r="F19" s="6" t="s">
        <v>1561</v>
      </c>
      <c r="H19" s="64"/>
      <c r="I19" s="7"/>
      <c r="J19" s="5" t="s">
        <v>19</v>
      </c>
      <c r="K19" s="5"/>
      <c r="L19" s="6"/>
    </row>
    <row r="20" spans="2:12">
      <c r="B20" s="64"/>
      <c r="C20" s="9"/>
      <c r="D20" s="10"/>
      <c r="E20" s="10">
        <f>SUM(E13:E19)</f>
        <v>10</v>
      </c>
      <c r="F20" s="11"/>
      <c r="H20" s="64"/>
      <c r="I20" s="9"/>
      <c r="J20" s="10"/>
      <c r="K20" s="10">
        <f>SUM(K13:K19)</f>
        <v>4</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5</v>
      </c>
      <c r="F23" s="6" t="s">
        <v>1562</v>
      </c>
      <c r="H23" s="64"/>
      <c r="I23" s="4"/>
      <c r="J23" s="5" t="s">
        <v>7</v>
      </c>
      <c r="K23" s="5">
        <v>1</v>
      </c>
      <c r="L23" s="6" t="s">
        <v>1563</v>
      </c>
    </row>
    <row r="24" spans="2:12">
      <c r="B24" s="64"/>
      <c r="C24" s="7"/>
      <c r="D24" t="s">
        <v>9</v>
      </c>
      <c r="E24">
        <v>3</v>
      </c>
      <c r="F24" s="8" t="s">
        <v>1564</v>
      </c>
      <c r="H24" s="64"/>
      <c r="I24" s="7"/>
      <c r="J24" t="s">
        <v>9</v>
      </c>
      <c r="K24">
        <v>1.5</v>
      </c>
      <c r="L24" s="8" t="s">
        <v>1565</v>
      </c>
    </row>
    <row r="25" spans="2:12">
      <c r="B25" s="64"/>
      <c r="C25" s="7"/>
      <c r="D25" s="5" t="s">
        <v>11</v>
      </c>
      <c r="E25" s="5">
        <v>2</v>
      </c>
      <c r="F25" s="6" t="s">
        <v>1566</v>
      </c>
      <c r="H25" s="64"/>
      <c r="I25" s="7"/>
      <c r="J25" s="5" t="s">
        <v>11</v>
      </c>
      <c r="K25" s="5">
        <v>0.5</v>
      </c>
      <c r="L25" s="6" t="s">
        <v>1567</v>
      </c>
    </row>
    <row r="26" spans="2:12">
      <c r="B26" s="64"/>
      <c r="C26" s="7"/>
      <c r="D26" t="s">
        <v>14</v>
      </c>
      <c r="E26">
        <v>2.5</v>
      </c>
      <c r="F26" s="8" t="s">
        <v>1568</v>
      </c>
      <c r="H26" s="64"/>
      <c r="I26" s="7"/>
      <c r="J26" t="s">
        <v>14</v>
      </c>
      <c r="K26">
        <v>2</v>
      </c>
      <c r="L26" s="8" t="s">
        <v>1569</v>
      </c>
    </row>
    <row r="27" spans="2:12">
      <c r="B27" s="64"/>
      <c r="C27" s="7"/>
      <c r="D27" s="5" t="s">
        <v>16</v>
      </c>
      <c r="E27" s="5">
        <v>4</v>
      </c>
      <c r="F27" s="6" t="s">
        <v>1570</v>
      </c>
      <c r="H27" s="64"/>
      <c r="I27" s="7"/>
      <c r="J27" s="5" t="s">
        <v>16</v>
      </c>
      <c r="K27" s="5">
        <v>0.5</v>
      </c>
      <c r="L27" s="6" t="s">
        <v>1571</v>
      </c>
    </row>
    <row r="28" spans="2:12">
      <c r="B28" s="64"/>
      <c r="C28" s="7"/>
      <c r="D28" t="s">
        <v>18</v>
      </c>
      <c r="F28" s="8"/>
      <c r="H28" s="64"/>
      <c r="I28" s="7"/>
      <c r="J28" t="s">
        <v>18</v>
      </c>
      <c r="L28" s="8"/>
    </row>
    <row r="29" spans="2:12">
      <c r="B29" s="64"/>
      <c r="C29" s="7"/>
      <c r="D29" s="5" t="s">
        <v>19</v>
      </c>
      <c r="E29" s="5"/>
      <c r="F29" s="6"/>
      <c r="H29" s="64"/>
      <c r="I29" s="7"/>
      <c r="J29" s="5" t="s">
        <v>19</v>
      </c>
      <c r="K29" s="5">
        <v>1.5</v>
      </c>
      <c r="L29" s="6" t="s">
        <v>1572</v>
      </c>
    </row>
    <row r="30" spans="2:12">
      <c r="B30" s="64"/>
      <c r="C30" s="9"/>
      <c r="D30" s="10"/>
      <c r="E30" s="10">
        <f>SUM(E23:E29)</f>
        <v>16.5</v>
      </c>
      <c r="F30" s="11"/>
      <c r="H30" s="64"/>
      <c r="I30" s="9"/>
      <c r="J30" s="10"/>
      <c r="K30" s="10">
        <f>SUM(K23:K29)</f>
        <v>7</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1</v>
      </c>
      <c r="F33" s="6" t="s">
        <v>1213</v>
      </c>
      <c r="H33" s="64"/>
      <c r="I33" s="4"/>
      <c r="J33" s="5" t="s">
        <v>7</v>
      </c>
      <c r="K33" s="5">
        <v>2</v>
      </c>
      <c r="L33" s="6" t="s">
        <v>1573</v>
      </c>
    </row>
    <row r="34" spans="2:12" ht="15.95">
      <c r="B34" s="64"/>
      <c r="C34" s="7"/>
      <c r="D34" t="s">
        <v>9</v>
      </c>
      <c r="E34">
        <v>0.5</v>
      </c>
      <c r="F34" s="14" t="s">
        <v>74</v>
      </c>
      <c r="H34" s="64"/>
      <c r="I34" s="7"/>
      <c r="J34" t="s">
        <v>9</v>
      </c>
      <c r="L34" s="8"/>
    </row>
    <row r="35" spans="2:12" ht="12" customHeight="1">
      <c r="B35" s="64"/>
      <c r="C35" s="7"/>
      <c r="D35" s="5" t="s">
        <v>11</v>
      </c>
      <c r="E35" s="5">
        <v>3</v>
      </c>
      <c r="F35" s="15" t="s">
        <v>1574</v>
      </c>
      <c r="H35" s="64"/>
      <c r="I35" s="7"/>
      <c r="J35" s="5" t="s">
        <v>11</v>
      </c>
      <c r="K35" s="5">
        <v>0.5</v>
      </c>
      <c r="L35" s="6" t="s">
        <v>69</v>
      </c>
    </row>
    <row r="36" spans="2:12">
      <c r="B36" s="64"/>
      <c r="C36" s="7"/>
      <c r="D36" t="s">
        <v>14</v>
      </c>
      <c r="E36">
        <v>1.5</v>
      </c>
      <c r="F36" s="16" t="s">
        <v>1575</v>
      </c>
      <c r="H36" s="64"/>
      <c r="I36" s="7"/>
      <c r="J36" t="s">
        <v>14</v>
      </c>
      <c r="K36">
        <v>1.5</v>
      </c>
      <c r="L36" s="8" t="s">
        <v>1173</v>
      </c>
    </row>
    <row r="37" spans="2:12">
      <c r="B37" s="64"/>
      <c r="C37" s="7"/>
      <c r="D37" s="5" t="s">
        <v>16</v>
      </c>
      <c r="E37" s="5">
        <v>2</v>
      </c>
      <c r="F37" s="17" t="s">
        <v>1576</v>
      </c>
      <c r="H37" s="64"/>
      <c r="I37" s="7"/>
      <c r="J37" s="5" t="s">
        <v>16</v>
      </c>
      <c r="K37" s="5">
        <v>1.5</v>
      </c>
      <c r="L37" s="6" t="s">
        <v>1577</v>
      </c>
    </row>
    <row r="38" spans="2:12">
      <c r="B38" s="64"/>
      <c r="C38" s="7"/>
      <c r="D38" t="s">
        <v>18</v>
      </c>
      <c r="F38" s="8"/>
      <c r="H38" s="64"/>
      <c r="I38" s="7"/>
      <c r="J38" t="s">
        <v>18</v>
      </c>
      <c r="L38" s="8"/>
    </row>
    <row r="39" spans="2:12">
      <c r="B39" s="64"/>
      <c r="C39" s="7"/>
      <c r="D39" s="5" t="s">
        <v>19</v>
      </c>
      <c r="E39" s="5"/>
      <c r="F39" s="6" t="s">
        <v>1578</v>
      </c>
      <c r="H39" s="64"/>
      <c r="I39" s="7"/>
      <c r="J39" s="5" t="s">
        <v>19</v>
      </c>
      <c r="K39" s="5"/>
      <c r="L39" s="6"/>
    </row>
    <row r="40" spans="2:12">
      <c r="B40" s="64"/>
      <c r="C40" s="9"/>
      <c r="D40" s="10"/>
      <c r="E40" s="10">
        <f>SUM(E33:E39)</f>
        <v>8</v>
      </c>
      <c r="F40" s="11"/>
      <c r="H40" s="64"/>
      <c r="I40" s="9"/>
      <c r="J40" s="10"/>
      <c r="K40" s="10">
        <f>SUM(K33:K39)</f>
        <v>5.5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2</v>
      </c>
      <c r="F43" s="6" t="s">
        <v>1579</v>
      </c>
      <c r="H43" s="64"/>
      <c r="I43" s="4"/>
      <c r="J43" s="5" t="s">
        <v>7</v>
      </c>
      <c r="K43" s="5"/>
      <c r="L43" s="6"/>
    </row>
    <row r="44" spans="2:12">
      <c r="B44" s="64"/>
      <c r="C44" s="7"/>
      <c r="D44" t="s">
        <v>9</v>
      </c>
      <c r="E44">
        <v>2</v>
      </c>
      <c r="F44" s="8" t="s">
        <v>1580</v>
      </c>
      <c r="H44" s="64"/>
      <c r="I44" s="7"/>
      <c r="J44" t="s">
        <v>9</v>
      </c>
      <c r="K44">
        <v>0.5</v>
      </c>
      <c r="L44" s="8" t="s">
        <v>1581</v>
      </c>
    </row>
    <row r="45" spans="2:12">
      <c r="B45" s="64"/>
      <c r="C45" s="7"/>
      <c r="D45" s="5" t="s">
        <v>11</v>
      </c>
      <c r="E45" s="5">
        <v>4</v>
      </c>
      <c r="F45" s="6" t="s">
        <v>1582</v>
      </c>
      <c r="H45" s="64"/>
      <c r="I45" s="7"/>
      <c r="J45" s="5" t="s">
        <v>11</v>
      </c>
      <c r="K45" s="5"/>
      <c r="L45" s="6"/>
    </row>
    <row r="46" spans="2:12">
      <c r="B46" s="64"/>
      <c r="C46" s="7"/>
      <c r="D46" t="s">
        <v>14</v>
      </c>
      <c r="E46">
        <v>6</v>
      </c>
      <c r="F46" s="8" t="s">
        <v>1583</v>
      </c>
      <c r="H46" s="64"/>
      <c r="I46" s="7"/>
      <c r="J46" t="s">
        <v>14</v>
      </c>
      <c r="K46">
        <v>2.5</v>
      </c>
      <c r="L46" s="8" t="s">
        <v>1584</v>
      </c>
    </row>
    <row r="47" spans="2:12" ht="32.1">
      <c r="B47" s="64"/>
      <c r="C47" s="7"/>
      <c r="D47" s="5" t="s">
        <v>16</v>
      </c>
      <c r="E47" s="5">
        <v>5</v>
      </c>
      <c r="F47" s="63" t="s">
        <v>1585</v>
      </c>
      <c r="H47" s="64"/>
      <c r="I47" s="7"/>
      <c r="J47" s="5" t="s">
        <v>16</v>
      </c>
      <c r="K47" s="5">
        <v>2.5</v>
      </c>
      <c r="L47" s="6" t="s">
        <v>1586</v>
      </c>
    </row>
    <row r="48" spans="2:12">
      <c r="B48" s="64"/>
      <c r="C48" s="7"/>
      <c r="D48" t="s">
        <v>18</v>
      </c>
      <c r="E48">
        <v>1</v>
      </c>
      <c r="F48" s="28" t="s">
        <v>1587</v>
      </c>
      <c r="H48" s="64"/>
      <c r="I48" s="7"/>
      <c r="J48" t="s">
        <v>18</v>
      </c>
      <c r="K48">
        <v>2</v>
      </c>
      <c r="L48" s="8" t="s">
        <v>1588</v>
      </c>
    </row>
    <row r="49" spans="2:12">
      <c r="B49" s="64"/>
      <c r="C49" s="7"/>
      <c r="D49" s="5" t="s">
        <v>19</v>
      </c>
      <c r="E49" s="5"/>
      <c r="F49" s="6"/>
      <c r="H49" s="64"/>
      <c r="I49" s="7"/>
      <c r="J49" s="5" t="s">
        <v>19</v>
      </c>
      <c r="K49" s="5"/>
      <c r="L49" s="6"/>
    </row>
    <row r="50" spans="2:12">
      <c r="B50" s="64"/>
      <c r="C50" s="9"/>
      <c r="D50" s="10"/>
      <c r="E50" s="10">
        <f>SUM(E43:E49)</f>
        <v>20</v>
      </c>
      <c r="F50" s="11"/>
      <c r="H50" s="64"/>
      <c r="I50" s="9"/>
      <c r="J50" s="10"/>
      <c r="K50" s="10">
        <f>SUM(K43:K49)</f>
        <v>7.5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1CA0F-5897-4D31-8CE7-2CE4D25A6126}">
  <dimension ref="B2:L50"/>
  <sheetViews>
    <sheetView topLeftCell="C11" workbookViewId="0">
      <selection activeCell="E38" sqref="E38"/>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c r="J2" s="2" t="s">
        <v>2</v>
      </c>
      <c r="K2" s="2" t="s">
        <v>3</v>
      </c>
      <c r="L2" s="3" t="s">
        <v>4</v>
      </c>
    </row>
    <row r="3" spans="2:12">
      <c r="B3" s="64"/>
      <c r="C3" s="4"/>
      <c r="D3" s="5" t="s">
        <v>7</v>
      </c>
      <c r="E3" s="5">
        <v>8</v>
      </c>
      <c r="F3" s="6" t="s">
        <v>1589</v>
      </c>
      <c r="H3" s="64"/>
      <c r="I3" s="4"/>
      <c r="J3" s="5" t="s">
        <v>7</v>
      </c>
      <c r="K3" s="5"/>
      <c r="L3" s="6"/>
    </row>
    <row r="4" spans="2:12">
      <c r="B4" s="64"/>
      <c r="C4" s="7"/>
      <c r="D4" t="s">
        <v>9</v>
      </c>
      <c r="E4">
        <v>4</v>
      </c>
      <c r="F4" s="8" t="s">
        <v>1590</v>
      </c>
      <c r="H4" s="64"/>
      <c r="I4" s="7"/>
      <c r="J4" t="s">
        <v>9</v>
      </c>
      <c r="L4" s="8"/>
    </row>
    <row r="5" spans="2:12">
      <c r="B5" s="64"/>
      <c r="C5" s="7"/>
      <c r="D5" s="5" t="s">
        <v>11</v>
      </c>
      <c r="E5" s="5">
        <v>8</v>
      </c>
      <c r="F5" s="6" t="s">
        <v>1591</v>
      </c>
      <c r="H5" s="64"/>
      <c r="I5" s="7"/>
      <c r="J5" s="5" t="s">
        <v>11</v>
      </c>
      <c r="K5" s="5"/>
      <c r="L5" s="6"/>
    </row>
    <row r="6" spans="2:12">
      <c r="B6" s="64"/>
      <c r="C6" s="7"/>
      <c r="D6" t="s">
        <v>14</v>
      </c>
      <c r="E6">
        <v>8</v>
      </c>
      <c r="F6" s="8" t="s">
        <v>1592</v>
      </c>
      <c r="H6" s="64"/>
      <c r="I6" s="7"/>
      <c r="J6" t="s">
        <v>14</v>
      </c>
      <c r="L6" s="8"/>
    </row>
    <row r="7" spans="2:12">
      <c r="B7" s="64"/>
      <c r="C7" s="7"/>
      <c r="D7" s="5" t="s">
        <v>16</v>
      </c>
      <c r="E7" s="5">
        <v>6</v>
      </c>
      <c r="F7" s="6" t="s">
        <v>1593</v>
      </c>
      <c r="H7" s="64"/>
      <c r="I7" s="7"/>
      <c r="J7" s="5" t="s">
        <v>16</v>
      </c>
      <c r="K7" s="5"/>
      <c r="L7" s="6"/>
    </row>
    <row r="8" spans="2:12">
      <c r="B8" s="64"/>
      <c r="C8" s="7"/>
      <c r="D8" t="s">
        <v>18</v>
      </c>
      <c r="E8">
        <v>5</v>
      </c>
      <c r="F8" s="8" t="s">
        <v>1594</v>
      </c>
      <c r="H8" s="64"/>
      <c r="I8" s="7"/>
      <c r="J8" t="s">
        <v>18</v>
      </c>
      <c r="L8" s="8"/>
    </row>
    <row r="9" spans="2:12">
      <c r="B9" s="64"/>
      <c r="C9" s="7"/>
      <c r="D9" s="5" t="s">
        <v>19</v>
      </c>
      <c r="E9" s="5"/>
      <c r="F9" s="6"/>
      <c r="H9" s="64"/>
      <c r="I9" s="7"/>
      <c r="J9" s="5" t="s">
        <v>19</v>
      </c>
      <c r="K9" s="5"/>
      <c r="L9" s="6"/>
    </row>
    <row r="10" spans="2:12">
      <c r="B10" s="64"/>
      <c r="C10" s="9"/>
      <c r="D10" s="10"/>
      <c r="E10" s="10">
        <f>SUM(E3:E9)</f>
        <v>39</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3</v>
      </c>
      <c r="F13" s="6" t="s">
        <v>1595</v>
      </c>
      <c r="H13" s="64"/>
      <c r="I13" s="4"/>
      <c r="J13" s="5" t="s">
        <v>7</v>
      </c>
      <c r="K13" s="5">
        <v>2</v>
      </c>
      <c r="L13" s="6" t="s">
        <v>1596</v>
      </c>
    </row>
    <row r="14" spans="2:12">
      <c r="B14" s="64"/>
      <c r="C14" s="7"/>
      <c r="D14" t="s">
        <v>9</v>
      </c>
      <c r="E14">
        <v>2</v>
      </c>
      <c r="F14" s="8" t="s">
        <v>1597</v>
      </c>
      <c r="G14" t="s">
        <v>26</v>
      </c>
      <c r="H14" s="64"/>
      <c r="I14" s="7"/>
      <c r="J14" t="s">
        <v>9</v>
      </c>
      <c r="L14" s="8"/>
    </row>
    <row r="15" spans="2:12">
      <c r="B15" s="64"/>
      <c r="C15" s="7"/>
      <c r="D15" s="5" t="s">
        <v>11</v>
      </c>
      <c r="E15" s="5">
        <v>4</v>
      </c>
      <c r="F15" s="6" t="s">
        <v>1598</v>
      </c>
      <c r="H15" s="64"/>
      <c r="I15" s="7"/>
      <c r="J15" s="5" t="s">
        <v>11</v>
      </c>
      <c r="K15" s="5">
        <v>2</v>
      </c>
      <c r="L15" s="6" t="s">
        <v>1599</v>
      </c>
    </row>
    <row r="16" spans="2:12">
      <c r="B16" s="64"/>
      <c r="C16" s="7"/>
      <c r="D16" t="s">
        <v>14</v>
      </c>
      <c r="E16">
        <v>5</v>
      </c>
      <c r="F16" s="8" t="s">
        <v>1600</v>
      </c>
      <c r="H16" s="64"/>
      <c r="I16" s="7"/>
      <c r="J16" t="s">
        <v>14</v>
      </c>
      <c r="K16">
        <v>2.5</v>
      </c>
      <c r="L16" s="8" t="s">
        <v>1601</v>
      </c>
    </row>
    <row r="17" spans="2:12">
      <c r="B17" s="64"/>
      <c r="C17" s="7"/>
      <c r="D17" s="5" t="s">
        <v>16</v>
      </c>
      <c r="E17" s="5">
        <v>1</v>
      </c>
      <c r="F17" s="25" t="s">
        <v>1602</v>
      </c>
      <c r="H17" s="64"/>
      <c r="I17" s="7"/>
      <c r="J17" s="5" t="s">
        <v>16</v>
      </c>
      <c r="K17" s="5">
        <v>3</v>
      </c>
      <c r="L17" s="6" t="s">
        <v>1603</v>
      </c>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15</v>
      </c>
      <c r="F20" s="11"/>
      <c r="H20" s="64"/>
      <c r="I20" s="9"/>
      <c r="J20" s="10"/>
      <c r="K20" s="10">
        <f>SUM(K13:K19)</f>
        <v>9.5</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3</v>
      </c>
      <c r="F23" s="6" t="s">
        <v>1604</v>
      </c>
      <c r="H23" s="64"/>
      <c r="I23" s="4"/>
      <c r="J23" s="5" t="s">
        <v>7</v>
      </c>
      <c r="K23" s="5"/>
      <c r="L23" s="6"/>
    </row>
    <row r="24" spans="2:12">
      <c r="B24" s="64"/>
      <c r="C24" s="7"/>
      <c r="D24" t="s">
        <v>9</v>
      </c>
      <c r="E24">
        <v>1</v>
      </c>
      <c r="F24" s="8" t="s">
        <v>1605</v>
      </c>
      <c r="H24" s="64"/>
      <c r="I24" s="7"/>
      <c r="J24" t="s">
        <v>9</v>
      </c>
      <c r="K24">
        <v>2</v>
      </c>
      <c r="L24" s="8" t="s">
        <v>1606</v>
      </c>
    </row>
    <row r="25" spans="2:12">
      <c r="B25" s="64"/>
      <c r="C25" s="7"/>
      <c r="D25" s="5" t="s">
        <v>11</v>
      </c>
      <c r="E25" s="5">
        <v>4</v>
      </c>
      <c r="F25" s="6" t="s">
        <v>1607</v>
      </c>
      <c r="H25" s="64"/>
      <c r="I25" s="7"/>
      <c r="J25" s="5" t="s">
        <v>11</v>
      </c>
      <c r="K25" s="5">
        <v>0.5</v>
      </c>
      <c r="L25" s="6" t="s">
        <v>1608</v>
      </c>
    </row>
    <row r="26" spans="2:12">
      <c r="B26" s="64"/>
      <c r="C26" s="7"/>
      <c r="D26" t="s">
        <v>14</v>
      </c>
      <c r="E26">
        <v>4</v>
      </c>
      <c r="F26" s="8" t="s">
        <v>1609</v>
      </c>
      <c r="H26" s="64"/>
      <c r="I26" s="7"/>
      <c r="J26" t="s">
        <v>14</v>
      </c>
      <c r="K26">
        <v>2.5</v>
      </c>
      <c r="L26" s="8" t="s">
        <v>1610</v>
      </c>
    </row>
    <row r="27" spans="2:12">
      <c r="B27" s="64"/>
      <c r="C27" s="7"/>
      <c r="D27" s="5" t="s">
        <v>16</v>
      </c>
      <c r="E27" s="5"/>
      <c r="F27" s="6"/>
      <c r="H27" s="64"/>
      <c r="I27" s="7"/>
      <c r="J27" s="5" t="s">
        <v>16</v>
      </c>
      <c r="K27" s="5">
        <v>2</v>
      </c>
      <c r="L27" s="6" t="s">
        <v>1611</v>
      </c>
    </row>
    <row r="28" spans="2:12">
      <c r="B28" s="64"/>
      <c r="C28" s="7"/>
      <c r="D28" t="s">
        <v>18</v>
      </c>
      <c r="F28" s="8"/>
      <c r="H28" s="64"/>
      <c r="I28" s="7"/>
      <c r="J28" t="s">
        <v>18</v>
      </c>
      <c r="L28" s="8"/>
    </row>
    <row r="29" spans="2:12">
      <c r="B29" s="64"/>
      <c r="C29" s="7"/>
      <c r="D29" s="5" t="s">
        <v>19</v>
      </c>
      <c r="E29" s="5">
        <v>4</v>
      </c>
      <c r="F29" s="6" t="s">
        <v>1612</v>
      </c>
      <c r="H29" s="64"/>
      <c r="I29" s="7"/>
      <c r="J29" s="5" t="s">
        <v>19</v>
      </c>
      <c r="K29" s="5">
        <v>0.5</v>
      </c>
      <c r="L29" s="6" t="s">
        <v>1613</v>
      </c>
    </row>
    <row r="30" spans="2:12">
      <c r="B30" s="64"/>
      <c r="C30" s="9"/>
      <c r="D30" s="10"/>
      <c r="E30" s="10">
        <f>SUM(E23:E29)</f>
        <v>16</v>
      </c>
      <c r="F30" s="11"/>
      <c r="H30" s="64"/>
      <c r="I30" s="9"/>
      <c r="J30" s="10"/>
      <c r="K30" s="10">
        <f>SUM(K23:K29)</f>
        <v>7.5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3</v>
      </c>
      <c r="F33" s="6" t="s">
        <v>1614</v>
      </c>
      <c r="H33" s="64"/>
      <c r="I33" s="4"/>
      <c r="J33" s="5" t="s">
        <v>7</v>
      </c>
      <c r="K33" s="5">
        <v>0.5</v>
      </c>
      <c r="L33" s="6" t="s">
        <v>1615</v>
      </c>
    </row>
    <row r="34" spans="2:12">
      <c r="B34" s="64"/>
      <c r="C34" s="7"/>
      <c r="D34" t="s">
        <v>9</v>
      </c>
      <c r="F34" s="14"/>
      <c r="H34" s="64"/>
      <c r="I34" s="7"/>
      <c r="J34" t="s">
        <v>9</v>
      </c>
      <c r="K34">
        <v>1</v>
      </c>
      <c r="L34" s="8" t="s">
        <v>1616</v>
      </c>
    </row>
    <row r="35" spans="2:12" ht="25.5" customHeight="1">
      <c r="B35" s="64"/>
      <c r="C35" s="7"/>
      <c r="D35" s="5" t="s">
        <v>11</v>
      </c>
      <c r="E35" s="5">
        <v>5</v>
      </c>
      <c r="F35" s="15" t="s">
        <v>1617</v>
      </c>
      <c r="H35" s="64"/>
      <c r="I35" s="7"/>
      <c r="J35" s="5" t="s">
        <v>11</v>
      </c>
      <c r="K35" s="5">
        <v>2</v>
      </c>
      <c r="L35" s="6" t="s">
        <v>1618</v>
      </c>
    </row>
    <row r="36" spans="2:12">
      <c r="B36" s="64"/>
      <c r="C36" s="7"/>
      <c r="D36" t="s">
        <v>14</v>
      </c>
      <c r="E36">
        <v>5</v>
      </c>
      <c r="F36" s="16" t="s">
        <v>1619</v>
      </c>
      <c r="H36" s="64"/>
      <c r="I36" s="7"/>
      <c r="J36" t="s">
        <v>14</v>
      </c>
      <c r="K36">
        <v>6.5</v>
      </c>
      <c r="L36" t="s">
        <v>1620</v>
      </c>
    </row>
    <row r="37" spans="2:12">
      <c r="B37" s="64"/>
      <c r="C37" s="7"/>
      <c r="D37" s="5" t="s">
        <v>16</v>
      </c>
      <c r="E37" s="5">
        <v>5.5</v>
      </c>
      <c r="F37" s="17" t="s">
        <v>1621</v>
      </c>
      <c r="H37" s="64"/>
      <c r="I37" s="7"/>
      <c r="J37" s="5" t="s">
        <v>16</v>
      </c>
      <c r="K37" s="5"/>
      <c r="L37" s="6"/>
    </row>
    <row r="38" spans="2:12">
      <c r="B38" s="64"/>
      <c r="C38" s="7"/>
      <c r="D38" t="s">
        <v>18</v>
      </c>
      <c r="F38" s="8"/>
      <c r="H38" s="64"/>
      <c r="I38" s="7"/>
      <c r="J38" t="s">
        <v>18</v>
      </c>
      <c r="L38" s="8"/>
    </row>
    <row r="39" spans="2:12">
      <c r="B39" s="64"/>
      <c r="C39" s="7"/>
      <c r="D39" s="5" t="s">
        <v>19</v>
      </c>
      <c r="E39" s="5">
        <v>1.5</v>
      </c>
      <c r="F39" s="6" t="s">
        <v>1622</v>
      </c>
      <c r="H39" s="64"/>
      <c r="I39" s="7"/>
      <c r="J39" s="5" t="s">
        <v>19</v>
      </c>
      <c r="K39" s="5"/>
      <c r="L39" s="6"/>
    </row>
    <row r="40" spans="2:12">
      <c r="B40" s="64"/>
      <c r="C40" s="9"/>
      <c r="D40" s="10"/>
      <c r="E40" s="10">
        <f>SUM(E33:E39)</f>
        <v>20</v>
      </c>
      <c r="F40" s="11"/>
      <c r="H40" s="64"/>
      <c r="I40" s="9"/>
      <c r="J40" s="10"/>
      <c r="K40" s="10">
        <f>SUM(K33:K39)</f>
        <v>10</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1</v>
      </c>
      <c r="F43" s="6" t="s">
        <v>1587</v>
      </c>
      <c r="H43" s="64"/>
      <c r="I43" s="4"/>
      <c r="J43" s="5" t="s">
        <v>7</v>
      </c>
      <c r="K43" s="5">
        <v>3</v>
      </c>
      <c r="L43" s="6" t="s">
        <v>1623</v>
      </c>
    </row>
    <row r="44" spans="2:12">
      <c r="B44" s="64"/>
      <c r="C44" s="7"/>
      <c r="D44" t="s">
        <v>9</v>
      </c>
      <c r="E44">
        <v>1</v>
      </c>
      <c r="F44" s="8" t="s">
        <v>1504</v>
      </c>
      <c r="H44" s="64"/>
      <c r="I44" s="7"/>
      <c r="J44" t="s">
        <v>9</v>
      </c>
      <c r="L44" s="8"/>
    </row>
    <row r="45" spans="2:12">
      <c r="B45" s="64"/>
      <c r="C45" s="7"/>
      <c r="D45" s="5" t="s">
        <v>11</v>
      </c>
      <c r="E45" s="5">
        <v>2</v>
      </c>
      <c r="F45" s="6" t="s">
        <v>1624</v>
      </c>
      <c r="H45" s="64"/>
      <c r="I45" s="7"/>
      <c r="J45" s="5" t="s">
        <v>11</v>
      </c>
      <c r="K45" s="5"/>
      <c r="L45" s="6"/>
    </row>
    <row r="46" spans="2:12" ht="32.1">
      <c r="B46" s="64"/>
      <c r="C46" s="7"/>
      <c r="D46" t="s">
        <v>14</v>
      </c>
      <c r="E46">
        <v>8</v>
      </c>
      <c r="F46" s="19" t="s">
        <v>1625</v>
      </c>
      <c r="H46" s="64"/>
      <c r="I46" s="7"/>
      <c r="J46" t="s">
        <v>14</v>
      </c>
      <c r="K46">
        <v>3.5</v>
      </c>
      <c r="L46" s="8" t="s">
        <v>1626</v>
      </c>
    </row>
    <row r="47" spans="2:12">
      <c r="B47" s="64"/>
      <c r="C47" s="7"/>
      <c r="D47" s="5" t="s">
        <v>16</v>
      </c>
      <c r="E47" s="5">
        <v>1.5</v>
      </c>
      <c r="F47" s="6" t="s">
        <v>1627</v>
      </c>
      <c r="H47" s="64"/>
      <c r="I47" s="7"/>
      <c r="J47" s="5" t="s">
        <v>16</v>
      </c>
      <c r="K47" s="5"/>
      <c r="L47" s="6"/>
    </row>
    <row r="48" spans="2:12">
      <c r="B48" s="64"/>
      <c r="C48" s="7"/>
      <c r="D48" t="s">
        <v>18</v>
      </c>
      <c r="F48" s="8"/>
      <c r="H48" s="64"/>
      <c r="I48" s="7"/>
      <c r="J48" t="s">
        <v>18</v>
      </c>
      <c r="L48" s="8"/>
    </row>
    <row r="49" spans="2:12">
      <c r="B49" s="64"/>
      <c r="C49" s="7"/>
      <c r="D49" s="5" t="s">
        <v>19</v>
      </c>
      <c r="E49" s="5">
        <v>4.5</v>
      </c>
      <c r="F49" s="6" t="s">
        <v>1628</v>
      </c>
      <c r="H49" s="64"/>
      <c r="I49" s="7"/>
      <c r="J49" s="5" t="s">
        <v>19</v>
      </c>
      <c r="K49" s="5"/>
      <c r="L49" s="6"/>
    </row>
    <row r="50" spans="2:12">
      <c r="B50" s="64"/>
      <c r="C50" s="9"/>
      <c r="D50" s="10"/>
      <c r="E50" s="10">
        <f>SUM(E43:E49)</f>
        <v>18</v>
      </c>
      <c r="F50" s="11"/>
      <c r="H50" s="64"/>
      <c r="I50" s="9"/>
      <c r="J50" s="10"/>
      <c r="K50" s="10">
        <f>SUM(K43:K49)</f>
        <v>6.5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9B00E-77BF-478C-8475-74F90B661404}">
  <dimension ref="B2:L50"/>
  <sheetViews>
    <sheetView topLeftCell="D12" workbookViewId="0">
      <selection activeCell="F16" sqref="F16"/>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c r="J2" s="2" t="s">
        <v>2</v>
      </c>
      <c r="K2" s="2" t="s">
        <v>3</v>
      </c>
      <c r="L2" s="3" t="s">
        <v>4</v>
      </c>
    </row>
    <row r="3" spans="2:12">
      <c r="B3" s="64"/>
      <c r="C3" s="4"/>
      <c r="D3" s="5" t="s">
        <v>7</v>
      </c>
      <c r="E3" s="5">
        <v>7</v>
      </c>
      <c r="F3" s="6" t="s">
        <v>1629</v>
      </c>
      <c r="H3" s="64"/>
      <c r="I3" s="4"/>
      <c r="J3" s="5" t="s">
        <v>7</v>
      </c>
      <c r="K3" s="5"/>
      <c r="L3" s="6"/>
    </row>
    <row r="4" spans="2:12">
      <c r="B4" s="64"/>
      <c r="C4" s="7"/>
      <c r="D4" t="s">
        <v>9</v>
      </c>
      <c r="E4">
        <v>7</v>
      </c>
      <c r="F4" s="8" t="s">
        <v>1630</v>
      </c>
      <c r="H4" s="64"/>
      <c r="I4" s="7"/>
      <c r="J4" t="s">
        <v>9</v>
      </c>
      <c r="L4" s="8"/>
    </row>
    <row r="5" spans="2:12">
      <c r="B5" s="64"/>
      <c r="C5" s="7"/>
      <c r="D5" s="5" t="s">
        <v>11</v>
      </c>
      <c r="E5" s="5">
        <v>9</v>
      </c>
      <c r="F5" s="6" t="s">
        <v>1631</v>
      </c>
      <c r="H5" s="64"/>
      <c r="I5" s="7"/>
      <c r="J5" s="5" t="s">
        <v>11</v>
      </c>
      <c r="K5" s="5"/>
      <c r="L5" s="6"/>
    </row>
    <row r="6" spans="2:12">
      <c r="B6" s="64"/>
      <c r="C6" s="7"/>
      <c r="D6" t="s">
        <v>14</v>
      </c>
      <c r="E6">
        <v>9</v>
      </c>
      <c r="F6" s="8" t="s">
        <v>1632</v>
      </c>
      <c r="H6" s="64"/>
      <c r="I6" s="7"/>
      <c r="J6" t="s">
        <v>14</v>
      </c>
      <c r="L6" s="8"/>
    </row>
    <row r="7" spans="2:12">
      <c r="B7" s="64"/>
      <c r="C7" s="7"/>
      <c r="D7" s="5" t="s">
        <v>16</v>
      </c>
      <c r="E7" s="5">
        <v>8</v>
      </c>
      <c r="F7" s="6" t="s">
        <v>1633</v>
      </c>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40</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2</v>
      </c>
      <c r="F13" s="6" t="s">
        <v>1634</v>
      </c>
      <c r="H13" s="64"/>
      <c r="I13" s="4"/>
      <c r="J13" s="5" t="s">
        <v>7</v>
      </c>
      <c r="K13" s="5"/>
      <c r="L13" s="6"/>
    </row>
    <row r="14" spans="2:12">
      <c r="B14" s="64"/>
      <c r="C14" s="7"/>
      <c r="D14" t="s">
        <v>9</v>
      </c>
      <c r="E14">
        <v>1</v>
      </c>
      <c r="F14" s="8" t="s">
        <v>1635</v>
      </c>
      <c r="G14" t="s">
        <v>26</v>
      </c>
      <c r="H14" s="64"/>
      <c r="I14" s="7"/>
      <c r="J14" t="s">
        <v>9</v>
      </c>
      <c r="K14">
        <v>2</v>
      </c>
      <c r="L14" s="8" t="s">
        <v>1636</v>
      </c>
    </row>
    <row r="15" spans="2:12">
      <c r="B15" s="64"/>
      <c r="C15" s="7"/>
      <c r="D15" s="5" t="s">
        <v>11</v>
      </c>
      <c r="E15" s="5">
        <v>1</v>
      </c>
      <c r="F15" s="6" t="s">
        <v>74</v>
      </c>
      <c r="H15" s="64"/>
      <c r="I15" s="7"/>
      <c r="J15" s="5" t="s">
        <v>11</v>
      </c>
      <c r="K15" s="5">
        <v>8</v>
      </c>
      <c r="L15" s="6" t="s">
        <v>1637</v>
      </c>
    </row>
    <row r="16" spans="2:12">
      <c r="B16" s="64"/>
      <c r="C16" s="7"/>
      <c r="D16" t="s">
        <v>14</v>
      </c>
      <c r="E16">
        <v>4</v>
      </c>
      <c r="F16" s="8" t="s">
        <v>1638</v>
      </c>
      <c r="H16" s="64"/>
      <c r="I16" s="7"/>
      <c r="J16" t="s">
        <v>14</v>
      </c>
      <c r="K16">
        <v>6</v>
      </c>
      <c r="L16" s="8" t="s">
        <v>1639</v>
      </c>
    </row>
    <row r="17" spans="2:12">
      <c r="B17" s="64"/>
      <c r="C17" s="7"/>
      <c r="D17" s="5" t="s">
        <v>16</v>
      </c>
      <c r="E17" s="5">
        <v>2</v>
      </c>
      <c r="F17" s="25" t="s">
        <v>1635</v>
      </c>
      <c r="H17" s="64"/>
      <c r="I17" s="7"/>
      <c r="J17" s="5" t="s">
        <v>16</v>
      </c>
      <c r="K17" s="5">
        <v>2</v>
      </c>
      <c r="L17" s="6" t="s">
        <v>1640</v>
      </c>
    </row>
    <row r="18" spans="2:12">
      <c r="B18" s="64"/>
      <c r="C18" s="7"/>
      <c r="D18" t="s">
        <v>18</v>
      </c>
      <c r="F18" s="26"/>
      <c r="H18" s="64"/>
      <c r="I18" s="7"/>
      <c r="J18" t="s">
        <v>18</v>
      </c>
      <c r="L18" s="8"/>
    </row>
    <row r="19" spans="2:12">
      <c r="B19" s="64"/>
      <c r="C19" s="7"/>
      <c r="D19" s="5" t="s">
        <v>19</v>
      </c>
      <c r="E19" s="5">
        <v>5</v>
      </c>
      <c r="F19" s="6" t="s">
        <v>1612</v>
      </c>
      <c r="H19" s="64"/>
      <c r="I19" s="7"/>
      <c r="J19" s="5" t="s">
        <v>19</v>
      </c>
      <c r="K19" s="5"/>
      <c r="L19" s="6"/>
    </row>
    <row r="20" spans="2:12">
      <c r="B20" s="64"/>
      <c r="C20" s="9"/>
      <c r="D20" s="10"/>
      <c r="E20" s="10">
        <f>SUM(E13:E19)</f>
        <v>15</v>
      </c>
      <c r="F20" s="11"/>
      <c r="H20" s="64"/>
      <c r="I20" s="9"/>
      <c r="J20" s="10"/>
      <c r="K20" s="10">
        <f>SUM(K13:K19)</f>
        <v>18</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0.5</v>
      </c>
      <c r="F23" s="6" t="s">
        <v>74</v>
      </c>
      <c r="H23" s="64"/>
      <c r="I23" s="4"/>
      <c r="J23" s="5" t="s">
        <v>7</v>
      </c>
      <c r="K23" s="5"/>
      <c r="L23" s="6"/>
    </row>
    <row r="24" spans="2:12">
      <c r="B24" s="64"/>
      <c r="C24" s="7"/>
      <c r="D24" t="s">
        <v>9</v>
      </c>
      <c r="E24">
        <v>1.5</v>
      </c>
      <c r="F24" s="8" t="s">
        <v>1641</v>
      </c>
      <c r="H24" s="64"/>
      <c r="I24" s="7"/>
      <c r="J24" t="s">
        <v>9</v>
      </c>
      <c r="K24">
        <v>2</v>
      </c>
      <c r="L24" s="8" t="s">
        <v>1642</v>
      </c>
    </row>
    <row r="25" spans="2:12">
      <c r="B25" s="64"/>
      <c r="C25" s="7"/>
      <c r="D25" s="5" t="s">
        <v>11</v>
      </c>
      <c r="E25" s="5">
        <v>0.5</v>
      </c>
      <c r="F25" s="6" t="s">
        <v>1528</v>
      </c>
      <c r="H25" s="64"/>
      <c r="I25" s="7"/>
      <c r="J25" s="5" t="s">
        <v>11</v>
      </c>
      <c r="K25" s="5">
        <v>1.5</v>
      </c>
      <c r="L25" s="6" t="s">
        <v>1643</v>
      </c>
    </row>
    <row r="26" spans="2:12">
      <c r="B26" s="64"/>
      <c r="C26" s="7"/>
      <c r="D26" t="s">
        <v>14</v>
      </c>
      <c r="E26">
        <v>3.5</v>
      </c>
      <c r="F26" s="8" t="s">
        <v>1644</v>
      </c>
      <c r="H26" s="64"/>
      <c r="I26" s="7"/>
      <c r="J26" t="s">
        <v>14</v>
      </c>
      <c r="K26">
        <v>4</v>
      </c>
      <c r="L26" s="8" t="s">
        <v>1645</v>
      </c>
    </row>
    <row r="27" spans="2:12">
      <c r="B27" s="64"/>
      <c r="C27" s="7"/>
      <c r="D27" s="5" t="s">
        <v>16</v>
      </c>
      <c r="E27" s="5">
        <v>6</v>
      </c>
      <c r="F27" s="6" t="s">
        <v>1646</v>
      </c>
      <c r="H27" s="64"/>
      <c r="I27" s="7"/>
      <c r="J27" s="5" t="s">
        <v>16</v>
      </c>
      <c r="K27" s="5">
        <v>2</v>
      </c>
      <c r="L27" s="6" t="s">
        <v>1647</v>
      </c>
    </row>
    <row r="28" spans="2:12">
      <c r="B28" s="64"/>
      <c r="C28" s="7"/>
      <c r="D28" t="s">
        <v>18</v>
      </c>
      <c r="E28">
        <v>1</v>
      </c>
      <c r="F28" s="8" t="s">
        <v>1648</v>
      </c>
      <c r="H28" s="64"/>
      <c r="I28" s="7"/>
      <c r="J28" t="s">
        <v>18</v>
      </c>
      <c r="L28" s="8"/>
    </row>
    <row r="29" spans="2:12">
      <c r="B29" s="64"/>
      <c r="C29" s="7"/>
      <c r="D29" s="5" t="s">
        <v>19</v>
      </c>
      <c r="E29" s="5"/>
      <c r="F29" s="6"/>
      <c r="H29" s="64"/>
      <c r="I29" s="7"/>
      <c r="J29" s="5" t="s">
        <v>19</v>
      </c>
      <c r="K29" s="5">
        <v>1.5</v>
      </c>
      <c r="L29" s="6" t="s">
        <v>1649</v>
      </c>
    </row>
    <row r="30" spans="2:12">
      <c r="B30" s="64"/>
      <c r="C30" s="9"/>
      <c r="D30" s="10"/>
      <c r="E30" s="10">
        <f>SUM(E23:E29)</f>
        <v>13</v>
      </c>
      <c r="F30" s="11"/>
      <c r="H30" s="64"/>
      <c r="I30" s="9"/>
      <c r="J30" s="10"/>
      <c r="K30" s="10">
        <f>SUM(K23:K29)</f>
        <v>11</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2</v>
      </c>
      <c r="F33" s="6" t="s">
        <v>1650</v>
      </c>
      <c r="H33" s="64"/>
      <c r="I33" s="4"/>
      <c r="J33" s="5" t="s">
        <v>7</v>
      </c>
      <c r="K33" s="5"/>
      <c r="L33" s="6" t="s">
        <v>1651</v>
      </c>
    </row>
    <row r="34" spans="2:12" ht="15.95">
      <c r="B34" s="64"/>
      <c r="C34" s="7"/>
      <c r="D34" t="s">
        <v>9</v>
      </c>
      <c r="E34">
        <v>1.5</v>
      </c>
      <c r="F34" s="14" t="s">
        <v>1652</v>
      </c>
      <c r="H34" s="64"/>
      <c r="I34" s="7"/>
      <c r="J34" t="s">
        <v>9</v>
      </c>
      <c r="L34" s="8"/>
    </row>
    <row r="35" spans="2:12" ht="27.75" customHeight="1">
      <c r="B35" s="64"/>
      <c r="C35" s="7"/>
      <c r="D35" s="5" t="s">
        <v>11</v>
      </c>
      <c r="E35" s="5">
        <v>5</v>
      </c>
      <c r="F35" s="15" t="s">
        <v>1653</v>
      </c>
      <c r="H35" s="64"/>
      <c r="I35" s="7"/>
      <c r="J35" s="5" t="s">
        <v>11</v>
      </c>
      <c r="K35" s="5"/>
      <c r="L35" s="6"/>
    </row>
    <row r="36" spans="2:12">
      <c r="B36" s="64"/>
      <c r="C36" s="7"/>
      <c r="D36" t="s">
        <v>14</v>
      </c>
      <c r="E36">
        <v>2.5</v>
      </c>
      <c r="F36" s="16" t="s">
        <v>1654</v>
      </c>
      <c r="H36" s="64"/>
      <c r="I36" s="7"/>
      <c r="J36" t="s">
        <v>14</v>
      </c>
      <c r="L36" s="8"/>
    </row>
    <row r="37" spans="2:12">
      <c r="B37" s="64"/>
      <c r="C37" s="7"/>
      <c r="D37" s="5" t="s">
        <v>16</v>
      </c>
      <c r="E37" s="5">
        <v>5</v>
      </c>
      <c r="F37" s="17" t="s">
        <v>1655</v>
      </c>
      <c r="H37" s="64"/>
      <c r="I37" s="7"/>
      <c r="J37" s="5" t="s">
        <v>16</v>
      </c>
      <c r="K37" s="5"/>
      <c r="L37" s="6"/>
    </row>
    <row r="38" spans="2:12">
      <c r="B38" s="64"/>
      <c r="C38" s="7"/>
      <c r="D38" t="s">
        <v>18</v>
      </c>
      <c r="E38">
        <v>3.5</v>
      </c>
      <c r="F38" s="8" t="s">
        <v>1656</v>
      </c>
      <c r="H38" s="64"/>
      <c r="I38" s="7"/>
      <c r="J38" t="s">
        <v>18</v>
      </c>
      <c r="L38" s="8"/>
    </row>
    <row r="39" spans="2:12">
      <c r="B39" s="64"/>
      <c r="C39" s="7"/>
      <c r="D39" s="5" t="s">
        <v>19</v>
      </c>
      <c r="E39" s="5"/>
      <c r="F39" s="6"/>
      <c r="H39" s="64"/>
      <c r="I39" s="7"/>
      <c r="J39" s="5" t="s">
        <v>19</v>
      </c>
      <c r="K39" s="5"/>
      <c r="L39" s="6"/>
    </row>
    <row r="40" spans="2:12">
      <c r="B40" s="64"/>
      <c r="C40" s="9"/>
      <c r="D40" s="10"/>
      <c r="E40" s="10">
        <f>SUM(E33:E39)</f>
        <v>19.5</v>
      </c>
      <c r="F40" s="11"/>
      <c r="H40" s="64"/>
      <c r="I40" s="9"/>
      <c r="J40" s="10"/>
      <c r="K40" s="10">
        <f>SUM(K33:K39)</f>
        <v>0</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5</v>
      </c>
      <c r="F43" s="6" t="s">
        <v>1657</v>
      </c>
      <c r="H43" s="64"/>
      <c r="I43" s="4"/>
      <c r="J43" s="5" t="s">
        <v>7</v>
      </c>
      <c r="K43" s="5"/>
      <c r="L43" s="6"/>
    </row>
    <row r="44" spans="2:12">
      <c r="B44" s="64"/>
      <c r="C44" s="7"/>
      <c r="D44" t="s">
        <v>9</v>
      </c>
      <c r="E44">
        <v>1</v>
      </c>
      <c r="F44" s="8" t="s">
        <v>74</v>
      </c>
      <c r="H44" s="64"/>
      <c r="I44" s="7"/>
      <c r="J44" t="s">
        <v>9</v>
      </c>
      <c r="K44">
        <v>1.5</v>
      </c>
      <c r="L44" s="8" t="s">
        <v>1658</v>
      </c>
    </row>
    <row r="45" spans="2:12">
      <c r="B45" s="64"/>
      <c r="C45" s="7"/>
      <c r="D45" s="5" t="s">
        <v>11</v>
      </c>
      <c r="E45" s="5">
        <v>5</v>
      </c>
      <c r="F45" s="6" t="s">
        <v>1659</v>
      </c>
      <c r="H45" s="64"/>
      <c r="I45" s="7"/>
      <c r="J45" s="5" t="s">
        <v>11</v>
      </c>
      <c r="K45" s="5">
        <v>3</v>
      </c>
      <c r="L45" s="6" t="s">
        <v>1660</v>
      </c>
    </row>
    <row r="46" spans="2:12">
      <c r="B46" s="64"/>
      <c r="C46" s="7"/>
      <c r="D46" t="s">
        <v>14</v>
      </c>
      <c r="E46">
        <v>5</v>
      </c>
      <c r="F46" s="8" t="s">
        <v>1661</v>
      </c>
      <c r="H46" s="64"/>
      <c r="I46" s="7"/>
      <c r="J46" t="s">
        <v>14</v>
      </c>
      <c r="K46">
        <v>2</v>
      </c>
      <c r="L46" s="8" t="s">
        <v>1662</v>
      </c>
    </row>
    <row r="47" spans="2:12" ht="15.95">
      <c r="B47" s="64"/>
      <c r="C47" s="7"/>
      <c r="D47" s="5" t="s">
        <v>16</v>
      </c>
      <c r="E47" s="5">
        <v>4</v>
      </c>
      <c r="F47" s="20" t="s">
        <v>1663</v>
      </c>
      <c r="H47" s="64"/>
      <c r="I47" s="7"/>
      <c r="J47" s="5" t="s">
        <v>16</v>
      </c>
      <c r="K47" s="5"/>
      <c r="L47" s="6"/>
    </row>
    <row r="48" spans="2:12">
      <c r="B48" s="64"/>
      <c r="C48" s="7"/>
      <c r="D48" t="s">
        <v>18</v>
      </c>
      <c r="F48" s="8"/>
      <c r="H48" s="64"/>
      <c r="I48" s="7"/>
      <c r="J48" t="s">
        <v>18</v>
      </c>
      <c r="L48" s="8"/>
    </row>
    <row r="49" spans="2:12">
      <c r="B49" s="64"/>
      <c r="C49" s="7"/>
      <c r="D49" s="5" t="s">
        <v>19</v>
      </c>
      <c r="E49" s="5">
        <v>1</v>
      </c>
      <c r="F49" s="6" t="s">
        <v>74</v>
      </c>
      <c r="H49" s="64"/>
      <c r="I49" s="7"/>
      <c r="J49" s="5" t="s">
        <v>19</v>
      </c>
      <c r="K49" s="5">
        <v>5</v>
      </c>
      <c r="L49" s="6" t="s">
        <v>1664</v>
      </c>
    </row>
    <row r="50" spans="2:12">
      <c r="B50" s="64"/>
      <c r="C50" s="9"/>
      <c r="D50" s="10"/>
      <c r="E50" s="10">
        <f>SUM(E43:E49)</f>
        <v>21</v>
      </c>
      <c r="F50" s="11"/>
      <c r="H50" s="64"/>
      <c r="I50" s="9"/>
      <c r="J50" s="10"/>
      <c r="K50" s="10">
        <f>SUM(K43:K49)</f>
        <v>11.5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F048-65F0-464F-A92C-3B4B6A882566}">
  <dimension ref="B2:L50"/>
  <sheetViews>
    <sheetView topLeftCell="C11" workbookViewId="0">
      <selection activeCell="E18" sqref="E18"/>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c r="J2" s="2" t="s">
        <v>2</v>
      </c>
      <c r="K2" s="2" t="s">
        <v>3</v>
      </c>
      <c r="L2" s="3" t="s">
        <v>4</v>
      </c>
    </row>
    <row r="3" spans="2:12">
      <c r="B3" s="64"/>
      <c r="C3" s="4"/>
      <c r="D3" s="5" t="s">
        <v>7</v>
      </c>
      <c r="E3" s="5"/>
      <c r="F3" s="6" t="s">
        <v>1665</v>
      </c>
      <c r="H3" s="64"/>
      <c r="I3" s="4"/>
      <c r="J3" s="5" t="s">
        <v>7</v>
      </c>
      <c r="K3" s="5"/>
      <c r="L3" s="6"/>
    </row>
    <row r="4" spans="2:12">
      <c r="B4" s="64"/>
      <c r="C4" s="7"/>
      <c r="D4" t="s">
        <v>9</v>
      </c>
      <c r="E4">
        <v>9</v>
      </c>
      <c r="F4" s="8" t="s">
        <v>1666</v>
      </c>
      <c r="H4" s="64"/>
      <c r="I4" s="7"/>
      <c r="J4" t="s">
        <v>9</v>
      </c>
      <c r="L4" s="8"/>
    </row>
    <row r="5" spans="2:12">
      <c r="B5" s="64"/>
      <c r="C5" s="7"/>
      <c r="D5" s="5" t="s">
        <v>11</v>
      </c>
      <c r="E5" s="5">
        <v>9</v>
      </c>
      <c r="F5" s="6" t="s">
        <v>1667</v>
      </c>
      <c r="H5" s="64"/>
      <c r="I5" s="7"/>
      <c r="J5" s="5" t="s">
        <v>11</v>
      </c>
      <c r="K5" s="5"/>
      <c r="L5" s="6"/>
    </row>
    <row r="6" spans="2:12">
      <c r="B6" s="64"/>
      <c r="C6" s="7"/>
      <c r="D6" t="s">
        <v>14</v>
      </c>
      <c r="E6">
        <v>10</v>
      </c>
      <c r="F6" s="8" t="s">
        <v>1668</v>
      </c>
      <c r="H6" s="64"/>
      <c r="I6" s="7"/>
      <c r="J6" t="s">
        <v>14</v>
      </c>
      <c r="L6" s="8"/>
    </row>
    <row r="7" spans="2:12">
      <c r="B7" s="64"/>
      <c r="C7" s="7"/>
      <c r="D7" s="5" t="s">
        <v>16</v>
      </c>
      <c r="E7" s="5">
        <v>8</v>
      </c>
      <c r="F7" s="6" t="s">
        <v>1669</v>
      </c>
      <c r="H7" s="64"/>
      <c r="I7" s="7"/>
      <c r="J7" s="5" t="s">
        <v>16</v>
      </c>
      <c r="K7" s="5"/>
      <c r="L7" s="6"/>
    </row>
    <row r="8" spans="2:12">
      <c r="B8" s="64"/>
      <c r="C8" s="7"/>
      <c r="D8" t="s">
        <v>18</v>
      </c>
      <c r="F8" s="8" t="s">
        <v>1670</v>
      </c>
      <c r="H8" s="64"/>
      <c r="I8" s="7"/>
      <c r="J8" t="s">
        <v>18</v>
      </c>
      <c r="L8" s="8"/>
    </row>
    <row r="9" spans="2:12">
      <c r="B9" s="64"/>
      <c r="C9" s="7"/>
      <c r="D9" s="5" t="s">
        <v>19</v>
      </c>
      <c r="E9" s="5"/>
      <c r="F9" s="6"/>
      <c r="H9" s="64"/>
      <c r="I9" s="7"/>
      <c r="J9" s="5" t="s">
        <v>19</v>
      </c>
      <c r="K9" s="5"/>
      <c r="L9" s="6"/>
    </row>
    <row r="10" spans="2:12">
      <c r="B10" s="64"/>
      <c r="C10" s="9"/>
      <c r="D10" s="10"/>
      <c r="E10" s="10">
        <f>SUM(E3:E9)</f>
        <v>36</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4.5</v>
      </c>
      <c r="F13" s="6" t="s">
        <v>1671</v>
      </c>
      <c r="H13" s="64"/>
      <c r="I13" s="4"/>
      <c r="J13" s="5" t="s">
        <v>7</v>
      </c>
      <c r="K13" s="5"/>
      <c r="L13" s="6"/>
    </row>
    <row r="14" spans="2:12">
      <c r="B14" s="64"/>
      <c r="C14" s="7"/>
      <c r="D14" t="s">
        <v>9</v>
      </c>
      <c r="E14">
        <v>2</v>
      </c>
      <c r="F14" s="8" t="s">
        <v>1672</v>
      </c>
      <c r="G14" t="s">
        <v>26</v>
      </c>
      <c r="H14" s="64"/>
      <c r="I14" s="7"/>
      <c r="J14" t="s">
        <v>9</v>
      </c>
      <c r="K14">
        <v>2</v>
      </c>
      <c r="L14" s="8" t="s">
        <v>1673</v>
      </c>
    </row>
    <row r="15" spans="2:12">
      <c r="B15" s="64"/>
      <c r="C15" s="7"/>
      <c r="D15" s="5" t="s">
        <v>11</v>
      </c>
      <c r="E15" s="5"/>
      <c r="F15" s="6"/>
      <c r="H15" s="64"/>
      <c r="I15" s="7"/>
      <c r="J15" s="5" t="s">
        <v>11</v>
      </c>
      <c r="K15" s="5">
        <v>2</v>
      </c>
      <c r="L15" s="6" t="s">
        <v>833</v>
      </c>
    </row>
    <row r="16" spans="2:12">
      <c r="B16" s="64"/>
      <c r="C16" s="7"/>
      <c r="D16" t="s">
        <v>14</v>
      </c>
      <c r="E16">
        <v>6</v>
      </c>
      <c r="F16" s="8" t="s">
        <v>1674</v>
      </c>
      <c r="H16" s="64"/>
      <c r="I16" s="7"/>
      <c r="J16" t="s">
        <v>14</v>
      </c>
      <c r="K16">
        <v>5</v>
      </c>
      <c r="L16" s="8" t="s">
        <v>1675</v>
      </c>
    </row>
    <row r="17" spans="2:12">
      <c r="B17" s="64"/>
      <c r="C17" s="7"/>
      <c r="D17" s="5" t="s">
        <v>16</v>
      </c>
      <c r="E17" s="5"/>
      <c r="F17" s="25"/>
      <c r="H17" s="64"/>
      <c r="I17" s="7"/>
      <c r="J17" s="5" t="s">
        <v>16</v>
      </c>
      <c r="K17" s="5"/>
      <c r="L17" s="6" t="s">
        <v>1676</v>
      </c>
    </row>
    <row r="18" spans="2:12">
      <c r="B18" s="64"/>
      <c r="C18" s="7"/>
      <c r="D18" t="s">
        <v>18</v>
      </c>
      <c r="F18" s="26"/>
      <c r="H18" s="64"/>
      <c r="I18" s="7"/>
      <c r="J18" t="s">
        <v>18</v>
      </c>
      <c r="L18" s="8" t="s">
        <v>1677</v>
      </c>
    </row>
    <row r="19" spans="2:12">
      <c r="B19" s="64"/>
      <c r="C19" s="7"/>
      <c r="D19" s="5" t="s">
        <v>19</v>
      </c>
      <c r="E19" s="5"/>
      <c r="F19" s="6"/>
      <c r="H19" s="64"/>
      <c r="I19" s="7"/>
      <c r="J19" s="5" t="s">
        <v>19</v>
      </c>
      <c r="K19" s="5">
        <v>5</v>
      </c>
      <c r="L19" s="6" t="s">
        <v>1612</v>
      </c>
    </row>
    <row r="20" spans="2:12">
      <c r="B20" s="64"/>
      <c r="C20" s="9"/>
      <c r="D20" s="10"/>
      <c r="E20" s="10">
        <f>SUM(E13:E19)</f>
        <v>12.5</v>
      </c>
      <c r="F20" s="11"/>
      <c r="H20" s="64"/>
      <c r="I20" s="9"/>
      <c r="J20" s="10"/>
      <c r="K20" s="10">
        <f>SUM(K13:K19)</f>
        <v>14</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1</v>
      </c>
      <c r="F23" s="6" t="s">
        <v>1678</v>
      </c>
      <c r="H23" s="64"/>
      <c r="I23" s="4"/>
      <c r="J23" s="5" t="s">
        <v>7</v>
      </c>
      <c r="K23" s="5"/>
      <c r="L23" s="6"/>
    </row>
    <row r="24" spans="2:12">
      <c r="B24" s="64"/>
      <c r="C24" s="7"/>
      <c r="D24" t="s">
        <v>9</v>
      </c>
      <c r="E24">
        <v>1</v>
      </c>
      <c r="F24" s="8" t="s">
        <v>1679</v>
      </c>
      <c r="H24" s="64"/>
      <c r="I24" s="7"/>
      <c r="J24" t="s">
        <v>9</v>
      </c>
      <c r="K24">
        <v>3</v>
      </c>
      <c r="L24" s="8" t="s">
        <v>1680</v>
      </c>
    </row>
    <row r="25" spans="2:12">
      <c r="B25" s="64"/>
      <c r="C25" s="7"/>
      <c r="D25" s="5" t="s">
        <v>11</v>
      </c>
      <c r="E25" s="5">
        <v>6</v>
      </c>
      <c r="F25" s="6" t="s">
        <v>1681</v>
      </c>
      <c r="H25" s="64"/>
      <c r="I25" s="7"/>
      <c r="J25" s="5" t="s">
        <v>11</v>
      </c>
      <c r="K25" s="5">
        <v>2</v>
      </c>
      <c r="L25" s="6" t="s">
        <v>1682</v>
      </c>
    </row>
    <row r="26" spans="2:12">
      <c r="B26" s="64"/>
      <c r="C26" s="7"/>
      <c r="D26" t="s">
        <v>14</v>
      </c>
      <c r="E26">
        <v>8</v>
      </c>
      <c r="F26" s="8" t="s">
        <v>1683</v>
      </c>
      <c r="H26" s="64"/>
      <c r="I26" s="7"/>
      <c r="J26" t="s">
        <v>14</v>
      </c>
      <c r="K26">
        <v>1</v>
      </c>
      <c r="L26" s="8" t="s">
        <v>281</v>
      </c>
    </row>
    <row r="27" spans="2:12">
      <c r="B27" s="64"/>
      <c r="C27" s="7"/>
      <c r="D27" s="5" t="s">
        <v>16</v>
      </c>
      <c r="E27" s="5">
        <v>2</v>
      </c>
      <c r="F27" s="6" t="s">
        <v>1684</v>
      </c>
      <c r="H27" s="64"/>
      <c r="I27" s="7"/>
      <c r="J27" s="5" t="s">
        <v>16</v>
      </c>
      <c r="K27" s="5">
        <v>3</v>
      </c>
      <c r="L27" s="6" t="s">
        <v>1685</v>
      </c>
    </row>
    <row r="28" spans="2:12">
      <c r="B28" s="64"/>
      <c r="C28" s="7"/>
      <c r="D28" t="s">
        <v>18</v>
      </c>
      <c r="F28" s="8"/>
      <c r="H28" s="64"/>
      <c r="I28" s="7"/>
      <c r="J28" t="s">
        <v>18</v>
      </c>
      <c r="K28">
        <v>0</v>
      </c>
      <c r="L28" s="8" t="s">
        <v>1686</v>
      </c>
    </row>
    <row r="29" spans="2:12">
      <c r="B29" s="64"/>
      <c r="C29" s="7"/>
      <c r="D29" s="5" t="s">
        <v>19</v>
      </c>
      <c r="E29" s="5">
        <v>5</v>
      </c>
      <c r="F29" s="6" t="s">
        <v>1612</v>
      </c>
      <c r="H29" s="64"/>
      <c r="I29" s="7"/>
      <c r="J29" s="5" t="s">
        <v>19</v>
      </c>
      <c r="K29" s="5">
        <v>5</v>
      </c>
      <c r="L29" s="6" t="s">
        <v>1687</v>
      </c>
    </row>
    <row r="30" spans="2:12">
      <c r="B30" s="64"/>
      <c r="C30" s="9"/>
      <c r="D30" s="10"/>
      <c r="E30" s="10">
        <f>SUM(E23:E29)</f>
        <v>23</v>
      </c>
      <c r="F30" s="11"/>
      <c r="H30" s="64"/>
      <c r="I30" s="9"/>
      <c r="J30" s="10"/>
      <c r="K30" s="10">
        <f>SUM(K23:K29)</f>
        <v>14</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c r="F33" s="6"/>
      <c r="H33" s="64"/>
      <c r="I33" s="4"/>
      <c r="J33" s="5" t="s">
        <v>7</v>
      </c>
      <c r="K33" s="5"/>
      <c r="L33" s="6"/>
    </row>
    <row r="34" spans="2:12" ht="32.1">
      <c r="B34" s="64"/>
      <c r="C34" s="7"/>
      <c r="D34" t="s">
        <v>9</v>
      </c>
      <c r="E34">
        <v>4.5</v>
      </c>
      <c r="F34" s="14" t="s">
        <v>1688</v>
      </c>
      <c r="H34" s="64"/>
      <c r="I34" s="7"/>
      <c r="J34" t="s">
        <v>9</v>
      </c>
      <c r="L34" s="8"/>
    </row>
    <row r="35" spans="2:12" ht="12" customHeight="1">
      <c r="B35" s="64"/>
      <c r="C35" s="7"/>
      <c r="D35" s="5" t="s">
        <v>11</v>
      </c>
      <c r="E35" s="5">
        <v>5.5</v>
      </c>
      <c r="F35" s="15" t="s">
        <v>1689</v>
      </c>
      <c r="H35" s="64"/>
      <c r="I35" s="7"/>
      <c r="J35" s="5" t="s">
        <v>11</v>
      </c>
      <c r="K35" s="5">
        <v>3.5</v>
      </c>
      <c r="L35" s="6" t="s">
        <v>1690</v>
      </c>
    </row>
    <row r="36" spans="2:12">
      <c r="B36" s="64"/>
      <c r="C36" s="7"/>
      <c r="D36" t="s">
        <v>14</v>
      </c>
      <c r="E36">
        <v>8</v>
      </c>
      <c r="F36" s="16" t="s">
        <v>1691</v>
      </c>
      <c r="H36" s="64"/>
      <c r="I36" s="7"/>
      <c r="J36" t="s">
        <v>14</v>
      </c>
      <c r="K36">
        <v>1</v>
      </c>
      <c r="L36" s="8" t="s">
        <v>270</v>
      </c>
    </row>
    <row r="37" spans="2:12">
      <c r="B37" s="64"/>
      <c r="C37" s="7"/>
      <c r="D37" s="5" t="s">
        <v>16</v>
      </c>
      <c r="E37" s="5">
        <v>6</v>
      </c>
      <c r="F37" s="17" t="s">
        <v>1692</v>
      </c>
      <c r="H37" s="64"/>
      <c r="I37" s="7"/>
      <c r="J37" s="5" t="s">
        <v>16</v>
      </c>
      <c r="K37" s="5"/>
      <c r="L37" s="6"/>
    </row>
    <row r="38" spans="2:12">
      <c r="B38" s="64"/>
      <c r="C38" s="7"/>
      <c r="D38" t="s">
        <v>18</v>
      </c>
      <c r="F38" s="8"/>
      <c r="H38" s="64"/>
      <c r="I38" s="7"/>
      <c r="J38" t="s">
        <v>18</v>
      </c>
      <c r="L38" s="8"/>
    </row>
    <row r="39" spans="2:12">
      <c r="B39" s="64"/>
      <c r="C39" s="7"/>
      <c r="D39" s="5" t="s">
        <v>19</v>
      </c>
      <c r="E39" s="5">
        <v>7</v>
      </c>
      <c r="F39" s="6" t="s">
        <v>1693</v>
      </c>
      <c r="H39" s="64"/>
      <c r="I39" s="7"/>
      <c r="J39" s="5" t="s">
        <v>19</v>
      </c>
      <c r="K39" s="5">
        <v>5</v>
      </c>
      <c r="L39" s="6" t="s">
        <v>1664</v>
      </c>
    </row>
    <row r="40" spans="2:12">
      <c r="B40" s="64"/>
      <c r="C40" s="9"/>
      <c r="D40" s="10"/>
      <c r="E40" s="10">
        <f>SUM(E33:E39)</f>
        <v>31</v>
      </c>
      <c r="F40" s="11"/>
      <c r="H40" s="64"/>
      <c r="I40" s="9"/>
      <c r="J40" s="10"/>
      <c r="K40" s="10">
        <f>SUM(K33:K39)</f>
        <v>9.5</v>
      </c>
      <c r="L40" s="11"/>
    </row>
    <row r="42" spans="2:12">
      <c r="B42" s="64" t="s">
        <v>40</v>
      </c>
      <c r="C42" s="1" t="s">
        <v>41</v>
      </c>
      <c r="D42" s="2" t="s">
        <v>2</v>
      </c>
      <c r="E42" s="2" t="s">
        <v>3</v>
      </c>
      <c r="F42" s="3" t="s">
        <v>4</v>
      </c>
      <c r="H42" s="64" t="s">
        <v>42</v>
      </c>
      <c r="I42" s="1" t="s">
        <v>43</v>
      </c>
      <c r="J42" s="2" t="s">
        <v>2</v>
      </c>
      <c r="K42" s="2" t="s">
        <v>3</v>
      </c>
      <c r="L42" s="3" t="s">
        <v>4</v>
      </c>
    </row>
    <row r="43" spans="2:12" ht="32.1">
      <c r="B43" s="64"/>
      <c r="C43" s="4"/>
      <c r="D43" s="5" t="s">
        <v>7</v>
      </c>
      <c r="E43" s="5">
        <v>6</v>
      </c>
      <c r="F43" s="20" t="s">
        <v>1694</v>
      </c>
      <c r="H43" s="64"/>
      <c r="I43" s="4"/>
      <c r="J43" s="5" t="s">
        <v>7</v>
      </c>
      <c r="K43" s="5"/>
      <c r="L43" s="6"/>
    </row>
    <row r="44" spans="2:12">
      <c r="B44" s="64"/>
      <c r="C44" s="7"/>
      <c r="D44" t="s">
        <v>9</v>
      </c>
      <c r="E44">
        <v>4</v>
      </c>
      <c r="F44" s="8" t="s">
        <v>1695</v>
      </c>
      <c r="H44" s="64"/>
      <c r="I44" s="7"/>
      <c r="J44" t="s">
        <v>9</v>
      </c>
      <c r="K44">
        <v>1</v>
      </c>
      <c r="L44" s="8" t="s">
        <v>1696</v>
      </c>
    </row>
    <row r="45" spans="2:12">
      <c r="B45" s="64"/>
      <c r="C45" s="7"/>
      <c r="D45" s="5" t="s">
        <v>11</v>
      </c>
      <c r="E45" s="5">
        <v>4</v>
      </c>
      <c r="F45" s="6" t="s">
        <v>1697</v>
      </c>
      <c r="H45" s="64"/>
      <c r="I45" s="7"/>
      <c r="J45" s="5" t="s">
        <v>11</v>
      </c>
      <c r="K45" s="5">
        <v>2</v>
      </c>
      <c r="L45" s="6" t="s">
        <v>1698</v>
      </c>
    </row>
    <row r="46" spans="2:12">
      <c r="B46" s="64"/>
      <c r="C46" s="7"/>
      <c r="D46" t="s">
        <v>14</v>
      </c>
      <c r="E46">
        <v>2</v>
      </c>
      <c r="F46" s="8" t="s">
        <v>281</v>
      </c>
      <c r="H46" s="64"/>
      <c r="I46" s="7"/>
      <c r="J46" t="s">
        <v>14</v>
      </c>
      <c r="K46">
        <v>6.5</v>
      </c>
      <c r="L46" s="8" t="s">
        <v>1699</v>
      </c>
    </row>
    <row r="47" spans="2:12">
      <c r="B47" s="64"/>
      <c r="C47" s="7"/>
      <c r="D47" s="5" t="s">
        <v>16</v>
      </c>
      <c r="E47" s="5">
        <v>2</v>
      </c>
      <c r="F47" s="6" t="s">
        <v>1700</v>
      </c>
      <c r="H47" s="64"/>
      <c r="I47" s="7"/>
      <c r="J47" s="5" t="s">
        <v>16</v>
      </c>
      <c r="K47" s="5">
        <v>0</v>
      </c>
      <c r="L47" s="6" t="s">
        <v>1701</v>
      </c>
    </row>
    <row r="48" spans="2:12">
      <c r="B48" s="64"/>
      <c r="C48" s="7"/>
      <c r="D48" t="s">
        <v>18</v>
      </c>
      <c r="F48" s="8" t="s">
        <v>1702</v>
      </c>
      <c r="H48" s="64"/>
      <c r="I48" s="7"/>
      <c r="J48" t="s">
        <v>18</v>
      </c>
      <c r="K48">
        <v>0</v>
      </c>
      <c r="L48" s="8" t="s">
        <v>1703</v>
      </c>
    </row>
    <row r="49" spans="2:12">
      <c r="B49" s="64"/>
      <c r="C49" s="7"/>
      <c r="D49" s="5" t="s">
        <v>19</v>
      </c>
      <c r="E49" s="5"/>
      <c r="F49" s="6"/>
      <c r="H49" s="64"/>
      <c r="I49" s="7"/>
      <c r="J49" s="5" t="s">
        <v>19</v>
      </c>
      <c r="K49" s="5">
        <v>3</v>
      </c>
      <c r="L49" s="6" t="s">
        <v>1704</v>
      </c>
    </row>
    <row r="50" spans="2:12">
      <c r="B50" s="64"/>
      <c r="C50" s="9"/>
      <c r="D50" s="10"/>
      <c r="E50" s="10">
        <f>SUM(E43:E49)</f>
        <v>18</v>
      </c>
      <c r="F50" s="11"/>
      <c r="H50" s="64"/>
      <c r="I50" s="9"/>
      <c r="J50" s="10"/>
      <c r="K50" s="10">
        <f>SUM(K43:K49)</f>
        <v>12.5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372AA-8D81-4AC2-842C-4C1746053EF2}">
  <dimension ref="B2:L50"/>
  <sheetViews>
    <sheetView topLeftCell="A8" workbookViewId="0">
      <selection activeCell="F16" sqref="F16"/>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c r="J2" s="2" t="s">
        <v>2</v>
      </c>
      <c r="K2" s="2" t="s">
        <v>3</v>
      </c>
      <c r="L2" s="3" t="s">
        <v>4</v>
      </c>
    </row>
    <row r="3" spans="2:12">
      <c r="B3" s="64"/>
      <c r="C3" s="4"/>
      <c r="D3" s="5" t="s">
        <v>7</v>
      </c>
      <c r="E3" s="5">
        <v>8</v>
      </c>
      <c r="F3" s="6" t="s">
        <v>1705</v>
      </c>
      <c r="H3" s="64"/>
      <c r="I3" s="4"/>
      <c r="J3" s="5" t="s">
        <v>7</v>
      </c>
      <c r="K3" s="5"/>
      <c r="L3" s="6"/>
    </row>
    <row r="4" spans="2:12">
      <c r="B4" s="64"/>
      <c r="C4" s="7"/>
      <c r="D4" t="s">
        <v>9</v>
      </c>
      <c r="E4">
        <v>8</v>
      </c>
      <c r="F4" s="8" t="s">
        <v>1706</v>
      </c>
      <c r="H4" s="64"/>
      <c r="I4" s="7"/>
      <c r="J4" t="s">
        <v>9</v>
      </c>
      <c r="L4" s="8"/>
    </row>
    <row r="5" spans="2:12">
      <c r="B5" s="64"/>
      <c r="C5" s="7"/>
      <c r="D5" s="5" t="s">
        <v>11</v>
      </c>
      <c r="E5" s="5">
        <v>6</v>
      </c>
      <c r="F5" s="6" t="s">
        <v>1707</v>
      </c>
      <c r="H5" s="64"/>
      <c r="I5" s="7"/>
      <c r="J5" s="5" t="s">
        <v>11</v>
      </c>
      <c r="K5" s="5"/>
      <c r="L5" s="6"/>
    </row>
    <row r="6" spans="2:12">
      <c r="B6" s="64"/>
      <c r="C6" s="7"/>
      <c r="D6" t="s">
        <v>14</v>
      </c>
      <c r="E6">
        <v>7</v>
      </c>
      <c r="F6" s="8" t="s">
        <v>1708</v>
      </c>
      <c r="H6" s="64"/>
      <c r="I6" s="7"/>
      <c r="J6" t="s">
        <v>14</v>
      </c>
      <c r="L6" s="8"/>
    </row>
    <row r="7" spans="2:12">
      <c r="B7" s="64"/>
      <c r="C7" s="7"/>
      <c r="D7" s="5" t="s">
        <v>16</v>
      </c>
      <c r="E7" s="5">
        <v>9</v>
      </c>
      <c r="F7" s="6" t="s">
        <v>1709</v>
      </c>
      <c r="H7" s="64"/>
      <c r="I7" s="7"/>
      <c r="J7" s="5" t="s">
        <v>16</v>
      </c>
      <c r="K7" s="5"/>
      <c r="L7" s="6"/>
    </row>
    <row r="8" spans="2:12">
      <c r="B8" s="64"/>
      <c r="C8" s="7"/>
      <c r="D8" t="s">
        <v>18</v>
      </c>
      <c r="E8">
        <v>1</v>
      </c>
      <c r="F8" s="8" t="s">
        <v>1710</v>
      </c>
      <c r="H8" s="64"/>
      <c r="I8" s="7"/>
      <c r="J8" t="s">
        <v>18</v>
      </c>
      <c r="L8" s="8"/>
    </row>
    <row r="9" spans="2:12">
      <c r="B9" s="64"/>
      <c r="C9" s="7"/>
      <c r="D9" s="5" t="s">
        <v>19</v>
      </c>
      <c r="E9" s="5"/>
      <c r="F9" s="6"/>
      <c r="H9" s="64"/>
      <c r="I9" s="7"/>
      <c r="J9" s="5" t="s">
        <v>19</v>
      </c>
      <c r="K9" s="5"/>
      <c r="L9" s="6"/>
    </row>
    <row r="10" spans="2:12">
      <c r="B10" s="64"/>
      <c r="C10" s="9"/>
      <c r="D10" s="10"/>
      <c r="E10" s="10">
        <f>SUM(E3:E9)</f>
        <v>39</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c r="H13" s="64"/>
      <c r="I13" s="4"/>
      <c r="J13" s="5" t="s">
        <v>7</v>
      </c>
      <c r="K13" s="5">
        <v>1</v>
      </c>
      <c r="L13" s="6" t="s">
        <v>1711</v>
      </c>
    </row>
    <row r="14" spans="2:12">
      <c r="B14" s="64"/>
      <c r="C14" s="7"/>
      <c r="D14" t="s">
        <v>9</v>
      </c>
      <c r="F14" s="8"/>
      <c r="G14" t="s">
        <v>26</v>
      </c>
      <c r="H14" s="64"/>
      <c r="I14" s="7"/>
      <c r="J14" t="s">
        <v>9</v>
      </c>
      <c r="L14" s="8"/>
    </row>
    <row r="15" spans="2:12">
      <c r="B15" s="64"/>
      <c r="C15" s="7"/>
      <c r="D15" s="5" t="s">
        <v>11</v>
      </c>
      <c r="E15" s="5"/>
      <c r="F15" s="6"/>
      <c r="H15" s="64"/>
      <c r="I15" s="7"/>
      <c r="J15" s="5" t="s">
        <v>11</v>
      </c>
      <c r="K15" s="5">
        <v>1</v>
      </c>
      <c r="L15" s="6" t="s">
        <v>1712</v>
      </c>
    </row>
    <row r="16" spans="2:12">
      <c r="B16" s="64"/>
      <c r="C16" s="7"/>
      <c r="D16" t="s">
        <v>14</v>
      </c>
      <c r="F16" s="8"/>
      <c r="H16" s="64"/>
      <c r="I16" s="7"/>
      <c r="J16" t="s">
        <v>14</v>
      </c>
      <c r="K16">
        <v>4</v>
      </c>
      <c r="L16" s="8" t="s">
        <v>1713</v>
      </c>
    </row>
    <row r="17" spans="2:12">
      <c r="B17" s="64"/>
      <c r="C17" s="7"/>
      <c r="D17" s="5" t="s">
        <v>16</v>
      </c>
      <c r="E17" s="5"/>
      <c r="F17" s="25"/>
      <c r="H17" s="64"/>
      <c r="I17" s="7"/>
      <c r="J17" s="5" t="s">
        <v>16</v>
      </c>
      <c r="K17" s="5"/>
      <c r="L17" s="6"/>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0</v>
      </c>
      <c r="F20" s="11"/>
      <c r="H20" s="64"/>
      <c r="I20" s="9"/>
      <c r="J20" s="10"/>
      <c r="K20" s="10">
        <f>SUM(K13:K19)</f>
        <v>6</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1</v>
      </c>
      <c r="F23" s="6" t="s">
        <v>1714</v>
      </c>
      <c r="H23" s="64"/>
      <c r="I23" s="4"/>
      <c r="J23" s="5" t="s">
        <v>7</v>
      </c>
      <c r="K23" s="5"/>
      <c r="L23" s="6"/>
    </row>
    <row r="24" spans="2:12">
      <c r="B24" s="64"/>
      <c r="C24" s="7"/>
      <c r="D24" t="s">
        <v>9</v>
      </c>
      <c r="E24">
        <v>2.5</v>
      </c>
      <c r="F24" s="8" t="s">
        <v>1715</v>
      </c>
      <c r="H24" s="64"/>
      <c r="I24" s="7"/>
      <c r="J24" t="s">
        <v>9</v>
      </c>
      <c r="K24">
        <v>2</v>
      </c>
      <c r="L24" s="8" t="s">
        <v>1716</v>
      </c>
    </row>
    <row r="25" spans="2:12">
      <c r="B25" s="64"/>
      <c r="C25" s="7"/>
      <c r="D25" s="5" t="s">
        <v>11</v>
      </c>
      <c r="E25" s="5">
        <v>1.5</v>
      </c>
      <c r="F25" s="6" t="s">
        <v>1717</v>
      </c>
      <c r="H25" s="64"/>
      <c r="I25" s="7"/>
      <c r="J25" s="5" t="s">
        <v>11</v>
      </c>
      <c r="K25" s="5">
        <v>0.5</v>
      </c>
      <c r="L25" s="6" t="s">
        <v>1718</v>
      </c>
    </row>
    <row r="26" spans="2:12">
      <c r="B26" s="64"/>
      <c r="C26" s="7"/>
      <c r="D26" t="s">
        <v>14</v>
      </c>
      <c r="F26" s="8"/>
      <c r="H26" s="64"/>
      <c r="I26" s="7"/>
      <c r="J26" t="s">
        <v>14</v>
      </c>
      <c r="K26">
        <v>4</v>
      </c>
      <c r="L26" s="8" t="s">
        <v>1719</v>
      </c>
    </row>
    <row r="27" spans="2:12">
      <c r="B27" s="64"/>
      <c r="C27" s="7"/>
      <c r="D27" s="5" t="s">
        <v>16</v>
      </c>
      <c r="E27" s="5"/>
      <c r="F27" s="6"/>
      <c r="H27" s="64"/>
      <c r="I27" s="7"/>
      <c r="J27" s="5" t="s">
        <v>16</v>
      </c>
      <c r="K27" s="5">
        <v>0.5</v>
      </c>
      <c r="L27" s="6" t="s">
        <v>1720</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5</v>
      </c>
      <c r="F30" s="11"/>
      <c r="H30" s="64"/>
      <c r="I30" s="9"/>
      <c r="J30" s="10"/>
      <c r="K30" s="10">
        <f>SUM(K23+K24+K25+K26+K27+K28+K29)</f>
        <v>7</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c r="F33" s="6"/>
      <c r="H33" s="64"/>
      <c r="I33" s="4"/>
      <c r="J33" s="5" t="s">
        <v>7</v>
      </c>
      <c r="K33" s="5"/>
      <c r="L33" s="6"/>
    </row>
    <row r="34" spans="2:12">
      <c r="B34" s="64"/>
      <c r="C34" s="7"/>
      <c r="D34" t="s">
        <v>9</v>
      </c>
      <c r="F34" s="14"/>
      <c r="H34" s="64"/>
      <c r="I34" s="7"/>
      <c r="J34" t="s">
        <v>9</v>
      </c>
      <c r="K34">
        <v>3</v>
      </c>
      <c r="L34" s="8" t="s">
        <v>1721</v>
      </c>
    </row>
    <row r="35" spans="2:12" ht="12" customHeight="1">
      <c r="B35" s="64"/>
      <c r="C35" s="7"/>
      <c r="D35" s="5" t="s">
        <v>11</v>
      </c>
      <c r="E35" s="5"/>
      <c r="F35" s="15"/>
      <c r="H35" s="64"/>
      <c r="I35" s="7"/>
      <c r="J35" s="5" t="s">
        <v>11</v>
      </c>
      <c r="K35" s="5"/>
      <c r="L35" s="6"/>
    </row>
    <row r="36" spans="2:12">
      <c r="B36" s="64"/>
      <c r="C36" s="7"/>
      <c r="D36" t="s">
        <v>14</v>
      </c>
      <c r="F36" s="16"/>
      <c r="H36" s="64"/>
      <c r="I36" s="7"/>
      <c r="J36" t="s">
        <v>14</v>
      </c>
      <c r="K36">
        <v>1</v>
      </c>
      <c r="L36" s="8" t="s">
        <v>1173</v>
      </c>
    </row>
    <row r="37" spans="2:12">
      <c r="B37" s="64"/>
      <c r="C37" s="7"/>
      <c r="D37" s="5" t="s">
        <v>16</v>
      </c>
      <c r="E37" s="5"/>
      <c r="F37" s="17"/>
      <c r="H37" s="64"/>
      <c r="I37" s="7"/>
      <c r="J37" s="5" t="s">
        <v>16</v>
      </c>
      <c r="K37" s="5"/>
      <c r="L37" s="6"/>
    </row>
    <row r="38" spans="2:12">
      <c r="B38" s="64"/>
      <c r="C38" s="7"/>
      <c r="D38" t="s">
        <v>18</v>
      </c>
      <c r="F38" s="8"/>
      <c r="H38" s="64"/>
      <c r="I38" s="7"/>
      <c r="J38" t="s">
        <v>18</v>
      </c>
      <c r="L38" s="8"/>
    </row>
    <row r="39" spans="2:12">
      <c r="B39" s="64"/>
      <c r="C39" s="7"/>
      <c r="D39" s="5" t="s">
        <v>19</v>
      </c>
      <c r="E39" s="5"/>
      <c r="F39" s="6"/>
      <c r="H39" s="64"/>
      <c r="I39" s="7"/>
      <c r="J39" s="5" t="s">
        <v>19</v>
      </c>
      <c r="K39" s="5"/>
      <c r="L39" s="6"/>
    </row>
    <row r="40" spans="2:12">
      <c r="B40" s="64"/>
      <c r="C40" s="9"/>
      <c r="D40" s="10"/>
      <c r="E40" s="10">
        <f>SUM(E33:E39)</f>
        <v>0</v>
      </c>
      <c r="F40" s="11"/>
      <c r="H40" s="64"/>
      <c r="I40" s="9"/>
      <c r="J40" s="10"/>
      <c r="K40" s="10">
        <f>SUM(K33:K39)</f>
        <v>4</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2</v>
      </c>
      <c r="F43" s="6" t="s">
        <v>1722</v>
      </c>
      <c r="H43" s="64"/>
      <c r="I43" s="4"/>
      <c r="J43" s="5" t="s">
        <v>7</v>
      </c>
      <c r="K43" s="5">
        <v>2.5</v>
      </c>
      <c r="L43" s="6" t="s">
        <v>1723</v>
      </c>
    </row>
    <row r="44" spans="2:12">
      <c r="B44" s="64"/>
      <c r="C44" s="7"/>
      <c r="D44" t="s">
        <v>9</v>
      </c>
      <c r="E44">
        <v>2</v>
      </c>
      <c r="F44" s="8" t="s">
        <v>1722</v>
      </c>
      <c r="H44" s="64"/>
      <c r="I44" s="7"/>
      <c r="J44" t="s">
        <v>9</v>
      </c>
      <c r="K44">
        <v>4</v>
      </c>
      <c r="L44" s="8" t="s">
        <v>1724</v>
      </c>
    </row>
    <row r="45" spans="2:12">
      <c r="B45" s="64"/>
      <c r="C45" s="7"/>
      <c r="D45" s="5" t="s">
        <v>11</v>
      </c>
      <c r="E45" s="5">
        <v>4</v>
      </c>
      <c r="F45" s="6" t="s">
        <v>1725</v>
      </c>
      <c r="H45" s="64"/>
      <c r="I45" s="7"/>
      <c r="J45" s="5" t="s">
        <v>11</v>
      </c>
      <c r="K45" s="5">
        <v>1</v>
      </c>
      <c r="L45" s="6" t="s">
        <v>1724</v>
      </c>
    </row>
    <row r="46" spans="2:12" ht="15.95">
      <c r="B46" s="64"/>
      <c r="C46" s="7"/>
      <c r="D46" t="s">
        <v>14</v>
      </c>
      <c r="E46">
        <v>8</v>
      </c>
      <c r="F46" s="19" t="s">
        <v>1726</v>
      </c>
      <c r="H46" s="64"/>
      <c r="I46" s="7"/>
      <c r="J46" t="s">
        <v>14</v>
      </c>
      <c r="K46">
        <v>1.5</v>
      </c>
      <c r="L46" s="8" t="s">
        <v>1727</v>
      </c>
    </row>
    <row r="47" spans="2:12">
      <c r="B47" s="64"/>
      <c r="C47" s="7"/>
      <c r="D47" s="5" t="s">
        <v>16</v>
      </c>
      <c r="E47" s="5"/>
      <c r="F47" s="6"/>
      <c r="H47" s="64"/>
      <c r="I47" s="7"/>
      <c r="J47" s="5" t="s">
        <v>16</v>
      </c>
      <c r="K47" s="5">
        <v>3</v>
      </c>
      <c r="L47" s="6" t="s">
        <v>1728</v>
      </c>
    </row>
    <row r="48" spans="2:12">
      <c r="B48" s="64"/>
      <c r="C48" s="7"/>
      <c r="D48" t="s">
        <v>18</v>
      </c>
      <c r="F48" s="8"/>
      <c r="H48" s="64"/>
      <c r="I48" s="7"/>
      <c r="J48" t="s">
        <v>18</v>
      </c>
      <c r="L48" s="8"/>
    </row>
    <row r="49" spans="2:12">
      <c r="B49" s="64"/>
      <c r="C49" s="7"/>
      <c r="D49" s="5" t="s">
        <v>19</v>
      </c>
      <c r="E49" s="5"/>
      <c r="F49" s="6"/>
      <c r="H49" s="64"/>
      <c r="I49" s="7"/>
      <c r="J49" s="5" t="s">
        <v>19</v>
      </c>
      <c r="K49" s="5">
        <v>0.5</v>
      </c>
      <c r="L49" s="6" t="s">
        <v>1729</v>
      </c>
    </row>
    <row r="50" spans="2:12">
      <c r="B50" s="64"/>
      <c r="C50" s="9"/>
      <c r="D50" s="10"/>
      <c r="E50" s="10">
        <f>SUM(E43:E49)</f>
        <v>16</v>
      </c>
      <c r="F50" s="11"/>
      <c r="H50" s="64"/>
      <c r="I50" s="9"/>
      <c r="J50" s="10"/>
      <c r="K50" s="10">
        <f>SUM(K43:K49)</f>
        <v>12.5</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EE2C7-06C3-4999-90A4-A07D2E156DF2}">
  <dimension ref="B2:L50"/>
  <sheetViews>
    <sheetView topLeftCell="B11" workbookViewId="0">
      <selection activeCell="F16" sqref="F16"/>
    </sheetView>
  </sheetViews>
  <sheetFormatPr defaultColWidth="8.85546875" defaultRowHeight="15"/>
  <cols>
    <col min="4" max="4" width="11.42578125" bestFit="1" customWidth="1"/>
    <col min="5" max="5" width="9.140625" bestFit="1" customWidth="1"/>
    <col min="6" max="6" width="76.42578125" customWidth="1"/>
    <col min="7" max="9" width="9.140625" bestFit="1" customWidth="1"/>
    <col min="10" max="10" width="11.42578125" bestFit="1" customWidth="1"/>
    <col min="11" max="11" width="9.140625" bestFit="1" customWidth="1"/>
    <col min="12" max="12" width="92.28515625" customWidth="1"/>
  </cols>
  <sheetData>
    <row r="2" spans="2:12">
      <c r="B2" s="64" t="s">
        <v>0</v>
      </c>
      <c r="C2" s="1" t="s">
        <v>1</v>
      </c>
      <c r="D2" s="2" t="s">
        <v>2</v>
      </c>
      <c r="E2" s="2" t="s">
        <v>3</v>
      </c>
      <c r="F2" s="3" t="s">
        <v>4</v>
      </c>
      <c r="H2" s="64" t="s">
        <v>5</v>
      </c>
      <c r="I2" s="1"/>
      <c r="J2" s="2" t="s">
        <v>2</v>
      </c>
      <c r="K2" s="2" t="s">
        <v>3</v>
      </c>
      <c r="L2" s="3" t="s">
        <v>4</v>
      </c>
    </row>
    <row r="3" spans="2:12">
      <c r="B3" s="64"/>
      <c r="C3" s="4"/>
      <c r="D3" s="5" t="s">
        <v>7</v>
      </c>
      <c r="E3" s="5">
        <v>9</v>
      </c>
      <c r="F3" s="6" t="s">
        <v>1730</v>
      </c>
      <c r="H3" s="64"/>
      <c r="I3" s="4"/>
      <c r="J3" s="5" t="s">
        <v>7</v>
      </c>
      <c r="K3" s="5"/>
      <c r="L3" s="6"/>
    </row>
    <row r="4" spans="2:12">
      <c r="B4" s="64"/>
      <c r="C4" s="7"/>
      <c r="D4" t="s">
        <v>9</v>
      </c>
      <c r="E4">
        <v>8</v>
      </c>
      <c r="F4" s="8" t="s">
        <v>1731</v>
      </c>
      <c r="H4" s="64"/>
      <c r="I4" s="7"/>
      <c r="J4" t="s">
        <v>9</v>
      </c>
      <c r="L4" s="8"/>
    </row>
    <row r="5" spans="2:12">
      <c r="B5" s="64"/>
      <c r="C5" s="7"/>
      <c r="D5" s="5" t="s">
        <v>11</v>
      </c>
      <c r="E5" s="5">
        <v>8</v>
      </c>
      <c r="F5" s="6" t="s">
        <v>1732</v>
      </c>
      <c r="H5" s="64"/>
      <c r="I5" s="7"/>
      <c r="J5" s="5" t="s">
        <v>11</v>
      </c>
      <c r="K5" s="5"/>
      <c r="L5" s="6"/>
    </row>
    <row r="6" spans="2:12">
      <c r="B6" s="64"/>
      <c r="C6" s="7"/>
      <c r="D6" t="s">
        <v>14</v>
      </c>
      <c r="E6">
        <v>6</v>
      </c>
      <c r="F6" s="8" t="s">
        <v>1733</v>
      </c>
      <c r="H6" s="64"/>
      <c r="I6" s="7"/>
      <c r="J6" t="s">
        <v>14</v>
      </c>
      <c r="L6" s="8"/>
    </row>
    <row r="7" spans="2:12">
      <c r="B7" s="64"/>
      <c r="C7" s="7"/>
      <c r="D7" s="5" t="s">
        <v>16</v>
      </c>
      <c r="E7" s="5"/>
      <c r="F7" s="6"/>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31</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c r="H13" s="64"/>
      <c r="I13" s="4"/>
      <c r="J13" s="5" t="s">
        <v>7</v>
      </c>
      <c r="K13" s="5"/>
      <c r="L13" s="6"/>
    </row>
    <row r="14" spans="2:12">
      <c r="B14" s="64"/>
      <c r="C14" s="7"/>
      <c r="D14" t="s">
        <v>9</v>
      </c>
      <c r="E14">
        <v>3</v>
      </c>
      <c r="F14" s="8" t="s">
        <v>1734</v>
      </c>
      <c r="G14" t="s">
        <v>26</v>
      </c>
      <c r="H14" s="64"/>
      <c r="I14" s="7"/>
      <c r="J14" t="s">
        <v>9</v>
      </c>
      <c r="L14" s="8"/>
    </row>
    <row r="15" spans="2:12">
      <c r="B15" s="64"/>
      <c r="C15" s="7"/>
      <c r="D15" s="5" t="s">
        <v>11</v>
      </c>
      <c r="E15" s="5">
        <v>2</v>
      </c>
      <c r="F15" s="6" t="s">
        <v>1735</v>
      </c>
      <c r="H15" s="64"/>
      <c r="I15" s="7"/>
      <c r="J15" s="5" t="s">
        <v>11</v>
      </c>
      <c r="K15" s="5">
        <v>1</v>
      </c>
      <c r="L15" s="6" t="s">
        <v>1736</v>
      </c>
    </row>
    <row r="16" spans="2:12">
      <c r="B16" s="64"/>
      <c r="C16" s="7"/>
      <c r="D16" t="s">
        <v>14</v>
      </c>
      <c r="E16">
        <v>3</v>
      </c>
      <c r="F16" s="8" t="s">
        <v>1737</v>
      </c>
      <c r="H16" s="64"/>
      <c r="I16" s="7"/>
      <c r="J16" t="s">
        <v>14</v>
      </c>
      <c r="K16">
        <v>7</v>
      </c>
      <c r="L16" s="8" t="s">
        <v>1738</v>
      </c>
    </row>
    <row r="17" spans="2:12">
      <c r="B17" s="64"/>
      <c r="C17" s="7"/>
      <c r="D17" s="5" t="s">
        <v>16</v>
      </c>
      <c r="E17" s="5"/>
      <c r="F17" s="25"/>
      <c r="H17" s="64"/>
      <c r="I17" s="7"/>
      <c r="J17" s="5" t="s">
        <v>16</v>
      </c>
      <c r="K17" s="5"/>
      <c r="L17" s="6" t="s">
        <v>1739</v>
      </c>
    </row>
    <row r="18" spans="2:12">
      <c r="B18" s="64"/>
      <c r="C18" s="7"/>
      <c r="D18" t="s">
        <v>18</v>
      </c>
      <c r="E18">
        <v>1</v>
      </c>
      <c r="F18" s="26" t="s">
        <v>954</v>
      </c>
      <c r="H18" s="64"/>
      <c r="I18" s="7"/>
      <c r="J18" t="s">
        <v>18</v>
      </c>
      <c r="L18" s="8"/>
    </row>
    <row r="19" spans="2:12">
      <c r="B19" s="64"/>
      <c r="C19" s="7"/>
      <c r="D19" s="5" t="s">
        <v>19</v>
      </c>
      <c r="E19" s="5"/>
      <c r="F19" s="6"/>
      <c r="H19" s="64"/>
      <c r="I19" s="7"/>
      <c r="J19" s="5" t="s">
        <v>19</v>
      </c>
      <c r="K19" s="5"/>
      <c r="L19" s="6"/>
    </row>
    <row r="20" spans="2:12">
      <c r="B20" s="64"/>
      <c r="C20" s="9"/>
      <c r="D20" s="10"/>
      <c r="E20" s="10">
        <f>SUM(E13:E19)</f>
        <v>9</v>
      </c>
      <c r="F20" s="11"/>
      <c r="H20" s="64"/>
      <c r="I20" s="9"/>
      <c r="J20" s="10"/>
      <c r="K20" s="10">
        <f>SUM(K13:K19)</f>
        <v>8</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K24">
        <v>1</v>
      </c>
      <c r="L24" s="8" t="s">
        <v>74</v>
      </c>
    </row>
    <row r="25" spans="2:12">
      <c r="B25" s="64"/>
      <c r="C25" s="7"/>
      <c r="D25" s="5" t="s">
        <v>11</v>
      </c>
      <c r="E25" s="5">
        <v>1.5</v>
      </c>
      <c r="F25" s="6" t="s">
        <v>1740</v>
      </c>
      <c r="H25" s="64"/>
      <c r="I25" s="7"/>
      <c r="J25" s="5" t="s">
        <v>11</v>
      </c>
      <c r="K25" s="5">
        <v>2</v>
      </c>
      <c r="L25" s="6" t="s">
        <v>1741</v>
      </c>
    </row>
    <row r="26" spans="2:12">
      <c r="B26" s="64"/>
      <c r="C26" s="7"/>
      <c r="D26" t="s">
        <v>14</v>
      </c>
      <c r="E26">
        <v>2.5</v>
      </c>
      <c r="F26" s="8" t="s">
        <v>1742</v>
      </c>
      <c r="H26" s="64"/>
      <c r="I26" s="7"/>
      <c r="J26" t="s">
        <v>14</v>
      </c>
      <c r="K26">
        <v>2</v>
      </c>
      <c r="L26" s="8" t="s">
        <v>1743</v>
      </c>
    </row>
    <row r="27" spans="2:12">
      <c r="B27" s="64"/>
      <c r="C27" s="7"/>
      <c r="D27" s="5" t="s">
        <v>16</v>
      </c>
      <c r="E27" s="5">
        <v>4.5</v>
      </c>
      <c r="F27" s="6" t="s">
        <v>1744</v>
      </c>
      <c r="H27" s="64"/>
      <c r="I27" s="7"/>
      <c r="J27" s="5" t="s">
        <v>16</v>
      </c>
      <c r="K27" s="5">
        <v>0.5</v>
      </c>
      <c r="L27" s="6" t="s">
        <v>1745</v>
      </c>
    </row>
    <row r="28" spans="2:12">
      <c r="B28" s="64"/>
      <c r="C28" s="7"/>
      <c r="D28" t="s">
        <v>18</v>
      </c>
      <c r="F28" s="8"/>
      <c r="H28" s="64"/>
      <c r="I28" s="7"/>
      <c r="J28" t="s">
        <v>18</v>
      </c>
      <c r="K28">
        <v>1</v>
      </c>
      <c r="L28" s="8" t="s">
        <v>1746</v>
      </c>
    </row>
    <row r="29" spans="2:12">
      <c r="B29" s="64"/>
      <c r="C29" s="7"/>
      <c r="D29" s="5" t="s">
        <v>19</v>
      </c>
      <c r="E29" s="5"/>
      <c r="F29" s="6"/>
      <c r="H29" s="64"/>
      <c r="I29" s="7"/>
      <c r="J29" s="5" t="s">
        <v>19</v>
      </c>
      <c r="K29" s="5">
        <v>1</v>
      </c>
      <c r="L29" s="6" t="s">
        <v>1747</v>
      </c>
    </row>
    <row r="30" spans="2:12">
      <c r="B30" s="64"/>
      <c r="C30" s="9"/>
      <c r="D30" s="10"/>
      <c r="E30" s="10">
        <f>SUM(E23:E29)</f>
        <v>8.5</v>
      </c>
      <c r="F30" s="11"/>
      <c r="H30" s="64"/>
      <c r="I30" s="9"/>
      <c r="J30" s="10"/>
      <c r="K30" s="10">
        <f>SUM(K23+K24+K25+K26+K27+K28+K29)</f>
        <v>7.5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c r="F33" s="6"/>
      <c r="H33" s="64"/>
      <c r="I33" s="4"/>
      <c r="J33" s="5" t="s">
        <v>7</v>
      </c>
      <c r="K33" s="5"/>
      <c r="L33" s="6"/>
    </row>
    <row r="34" spans="2:12">
      <c r="B34" s="64"/>
      <c r="C34" s="7"/>
      <c r="D34" t="s">
        <v>9</v>
      </c>
      <c r="F34" s="14"/>
      <c r="H34" s="64"/>
      <c r="I34" s="7"/>
      <c r="J34" t="s">
        <v>9</v>
      </c>
      <c r="L34" s="8"/>
    </row>
    <row r="35" spans="2:12" ht="12" customHeight="1">
      <c r="B35" s="64"/>
      <c r="C35" s="7"/>
      <c r="D35" s="5" t="s">
        <v>11</v>
      </c>
      <c r="E35" s="5"/>
      <c r="F35" s="15"/>
      <c r="H35" s="64"/>
      <c r="I35" s="7"/>
      <c r="J35" s="5" t="s">
        <v>11</v>
      </c>
      <c r="K35" s="5">
        <v>1.5</v>
      </c>
      <c r="L35" s="6" t="s">
        <v>1748</v>
      </c>
    </row>
    <row r="36" spans="2:12">
      <c r="B36" s="64"/>
      <c r="C36" s="7"/>
      <c r="D36" t="s">
        <v>14</v>
      </c>
      <c r="F36" s="16"/>
      <c r="H36" s="64"/>
      <c r="I36" s="7"/>
      <c r="J36" t="s">
        <v>14</v>
      </c>
      <c r="K36">
        <v>2</v>
      </c>
      <c r="L36" s="8" t="s">
        <v>1749</v>
      </c>
    </row>
    <row r="37" spans="2:12">
      <c r="B37" s="64"/>
      <c r="C37" s="7"/>
      <c r="D37" s="5" t="s">
        <v>16</v>
      </c>
      <c r="E37" s="5"/>
      <c r="F37" s="17"/>
      <c r="H37" s="64"/>
      <c r="I37" s="7"/>
      <c r="J37" s="5" t="s">
        <v>16</v>
      </c>
      <c r="K37" s="5">
        <v>1.5</v>
      </c>
      <c r="L37" s="6" t="s">
        <v>1750</v>
      </c>
    </row>
    <row r="38" spans="2:12">
      <c r="B38" s="64"/>
      <c r="C38" s="7"/>
      <c r="D38" t="s">
        <v>18</v>
      </c>
      <c r="F38" s="8"/>
      <c r="H38" s="64"/>
      <c r="I38" s="7"/>
      <c r="J38" t="s">
        <v>18</v>
      </c>
      <c r="L38" s="8"/>
    </row>
    <row r="39" spans="2:12">
      <c r="B39" s="64"/>
      <c r="C39" s="7"/>
      <c r="D39" s="5" t="s">
        <v>19</v>
      </c>
      <c r="E39" s="5"/>
      <c r="F39" s="6"/>
      <c r="H39" s="64"/>
      <c r="I39" s="7"/>
      <c r="J39" s="5" t="s">
        <v>19</v>
      </c>
      <c r="K39" s="5"/>
      <c r="L39" s="6"/>
    </row>
    <row r="40" spans="2:12">
      <c r="B40" s="64"/>
      <c r="C40" s="9"/>
      <c r="D40" s="10"/>
      <c r="E40" s="10">
        <f>SUM(E33:E39)</f>
        <v>0</v>
      </c>
      <c r="F40" s="11"/>
      <c r="H40" s="64"/>
      <c r="I40" s="9"/>
      <c r="J40" s="10"/>
      <c r="K40" s="10">
        <f>SUM(K33:K39)</f>
        <v>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2</v>
      </c>
      <c r="F43" s="6" t="s">
        <v>1751</v>
      </c>
      <c r="H43" s="64"/>
      <c r="I43" s="4"/>
      <c r="J43" s="5" t="s">
        <v>7</v>
      </c>
      <c r="K43" s="5">
        <v>3</v>
      </c>
      <c r="L43" s="6" t="s">
        <v>1752</v>
      </c>
    </row>
    <row r="44" spans="2:12">
      <c r="B44" s="64"/>
      <c r="C44" s="7"/>
      <c r="D44" t="s">
        <v>9</v>
      </c>
      <c r="F44" s="8"/>
      <c r="H44" s="64"/>
      <c r="I44" s="7"/>
      <c r="J44" t="s">
        <v>9</v>
      </c>
      <c r="K44">
        <v>5.5</v>
      </c>
      <c r="L44" s="8" t="s">
        <v>1753</v>
      </c>
    </row>
    <row r="45" spans="2:12">
      <c r="B45" s="64"/>
      <c r="C45" s="7"/>
      <c r="D45" s="5" t="s">
        <v>11</v>
      </c>
      <c r="E45" s="5"/>
      <c r="F45" s="6"/>
      <c r="H45" s="64"/>
      <c r="I45" s="7"/>
      <c r="J45" s="5" t="s">
        <v>11</v>
      </c>
      <c r="K45" s="5">
        <v>4.5</v>
      </c>
      <c r="L45" s="6" t="s">
        <v>1754</v>
      </c>
    </row>
    <row r="46" spans="2:12">
      <c r="B46" s="64"/>
      <c r="C46" s="7"/>
      <c r="D46" t="s">
        <v>14</v>
      </c>
      <c r="F46" s="8"/>
      <c r="H46" s="64"/>
      <c r="I46" s="7"/>
      <c r="J46" t="s">
        <v>14</v>
      </c>
      <c r="K46">
        <v>5</v>
      </c>
      <c r="L46" s="8" t="s">
        <v>1755</v>
      </c>
    </row>
    <row r="47" spans="2:12">
      <c r="B47" s="64"/>
      <c r="C47" s="7"/>
      <c r="D47" s="5" t="s">
        <v>16</v>
      </c>
      <c r="E47" s="5"/>
      <c r="F47" s="6"/>
      <c r="H47" s="64"/>
      <c r="I47" s="7"/>
      <c r="J47" s="5" t="s">
        <v>16</v>
      </c>
      <c r="K47" s="5">
        <v>1</v>
      </c>
      <c r="L47" s="6" t="s">
        <v>1756</v>
      </c>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2</v>
      </c>
      <c r="F50" s="11"/>
      <c r="H50" s="64"/>
      <c r="I50" s="9"/>
      <c r="J50" s="10"/>
      <c r="K50" s="10">
        <f>SUM(K43:K49)</f>
        <v>19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C5FB0-CF69-48EB-89B4-C91A6879DDF5}">
  <dimension ref="B2:L50"/>
  <sheetViews>
    <sheetView topLeftCell="A9" workbookViewId="0">
      <selection activeCell="L24" sqref="L24"/>
    </sheetView>
  </sheetViews>
  <sheetFormatPr defaultColWidth="8.85546875" defaultRowHeight="15"/>
  <cols>
    <col min="4" max="4" width="11.42578125" bestFit="1" customWidth="1"/>
    <col min="5" max="5" width="9.140625"/>
    <col min="6" max="6" width="76.42578125" customWidth="1"/>
    <col min="7" max="9" width="9.140625"/>
    <col min="10" max="10" width="11.42578125" bestFit="1" customWidth="1"/>
    <col min="11" max="11" width="9.140625"/>
    <col min="12" max="12" width="92.28515625" customWidth="1"/>
  </cols>
  <sheetData>
    <row r="2" spans="2:12">
      <c r="B2" s="64" t="s">
        <v>0</v>
      </c>
      <c r="C2" s="1" t="s">
        <v>1</v>
      </c>
      <c r="D2" s="2" t="s">
        <v>2</v>
      </c>
      <c r="E2" s="2" t="s">
        <v>3</v>
      </c>
      <c r="F2" s="3" t="s">
        <v>4</v>
      </c>
      <c r="H2" s="64" t="s">
        <v>5</v>
      </c>
      <c r="I2" s="1"/>
      <c r="J2" s="2" t="s">
        <v>2</v>
      </c>
      <c r="K2" s="2" t="s">
        <v>3</v>
      </c>
      <c r="L2" s="3" t="s">
        <v>4</v>
      </c>
    </row>
    <row r="3" spans="2:12">
      <c r="B3" s="64"/>
      <c r="C3" s="4"/>
      <c r="D3" s="5" t="s">
        <v>7</v>
      </c>
      <c r="E3" s="5"/>
      <c r="F3" s="6"/>
      <c r="H3" s="64"/>
      <c r="I3" s="4"/>
      <c r="J3" s="5" t="s">
        <v>7</v>
      </c>
      <c r="K3" s="5"/>
      <c r="L3" s="6"/>
    </row>
    <row r="4" spans="2:12">
      <c r="B4" s="64"/>
      <c r="C4" s="7"/>
      <c r="D4" t="s">
        <v>9</v>
      </c>
      <c r="F4" s="8"/>
      <c r="H4" s="64"/>
      <c r="I4" s="7"/>
      <c r="J4" t="s">
        <v>9</v>
      </c>
      <c r="L4" s="8"/>
    </row>
    <row r="5" spans="2:12">
      <c r="B5" s="64"/>
      <c r="C5" s="7"/>
      <c r="D5" s="5" t="s">
        <v>11</v>
      </c>
      <c r="E5" s="5"/>
      <c r="F5" s="6"/>
      <c r="H5" s="64"/>
      <c r="I5" s="7"/>
      <c r="J5" s="5" t="s">
        <v>11</v>
      </c>
      <c r="K5" s="5"/>
      <c r="L5" s="6"/>
    </row>
    <row r="6" spans="2:12">
      <c r="B6" s="64"/>
      <c r="C6" s="7"/>
      <c r="D6" t="s">
        <v>14</v>
      </c>
      <c r="F6" s="8"/>
      <c r="H6" s="64"/>
      <c r="I6" s="7"/>
      <c r="J6" t="s">
        <v>14</v>
      </c>
      <c r="L6" s="8"/>
    </row>
    <row r="7" spans="2:12">
      <c r="B7" s="64"/>
      <c r="C7" s="7"/>
      <c r="D7" s="5" t="s">
        <v>16</v>
      </c>
      <c r="E7" s="5"/>
      <c r="F7" s="6"/>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0</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c r="H13" s="64"/>
      <c r="I13" s="4"/>
      <c r="J13" s="5" t="s">
        <v>7</v>
      </c>
      <c r="K13" s="5"/>
      <c r="L13" s="6"/>
    </row>
    <row r="14" spans="2:12">
      <c r="B14" s="64"/>
      <c r="C14" s="7"/>
      <c r="D14" t="s">
        <v>9</v>
      </c>
      <c r="F14" s="8"/>
      <c r="G14" t="s">
        <v>26</v>
      </c>
      <c r="H14" s="64"/>
      <c r="I14" s="7"/>
      <c r="J14" t="s">
        <v>9</v>
      </c>
      <c r="L14" s="8"/>
    </row>
    <row r="15" spans="2:12">
      <c r="B15" s="64"/>
      <c r="C15" s="7"/>
      <c r="D15" s="5" t="s">
        <v>11</v>
      </c>
      <c r="E15" s="5"/>
      <c r="F15" s="6"/>
      <c r="H15" s="64"/>
      <c r="I15" s="7"/>
      <c r="J15" s="5" t="s">
        <v>11</v>
      </c>
      <c r="K15" s="5"/>
      <c r="L15" s="6"/>
    </row>
    <row r="16" spans="2:12">
      <c r="B16" s="64"/>
      <c r="C16" s="7"/>
      <c r="D16" t="s">
        <v>14</v>
      </c>
      <c r="E16">
        <v>10</v>
      </c>
      <c r="F16" s="8" t="s">
        <v>1321</v>
      </c>
      <c r="H16" s="64"/>
      <c r="I16" s="7"/>
      <c r="J16" t="s">
        <v>14</v>
      </c>
      <c r="L16" s="8"/>
    </row>
    <row r="17" spans="2:12">
      <c r="B17" s="64"/>
      <c r="C17" s="7"/>
      <c r="D17" s="5" t="s">
        <v>16</v>
      </c>
      <c r="E17" s="5">
        <v>10.5</v>
      </c>
      <c r="F17" s="25" t="s">
        <v>1321</v>
      </c>
      <c r="H17" s="64"/>
      <c r="I17" s="7"/>
      <c r="J17" s="5" t="s">
        <v>16</v>
      </c>
      <c r="K17" s="5"/>
      <c r="L17" s="6"/>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20.5</v>
      </c>
      <c r="F20" s="11"/>
      <c r="H20" s="64"/>
      <c r="I20" s="9"/>
      <c r="J20" s="10"/>
      <c r="K20" s="10">
        <f>SUM(K13:K19)</f>
        <v>0</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v>1.5</v>
      </c>
      <c r="F23" s="6" t="s">
        <v>1757</v>
      </c>
      <c r="H23" s="64"/>
      <c r="I23" s="4"/>
      <c r="J23" s="5" t="s">
        <v>7</v>
      </c>
      <c r="K23" s="5"/>
      <c r="L23" s="6" t="s">
        <v>1758</v>
      </c>
    </row>
    <row r="24" spans="2:12">
      <c r="B24" s="64"/>
      <c r="C24" s="7"/>
      <c r="D24" t="s">
        <v>9</v>
      </c>
      <c r="F24" s="8"/>
      <c r="H24" s="64"/>
      <c r="I24" s="7"/>
      <c r="J24" t="s">
        <v>9</v>
      </c>
      <c r="L24" s="8"/>
    </row>
    <row r="25" spans="2:12">
      <c r="B25" s="64"/>
      <c r="C25" s="7"/>
      <c r="D25" s="5" t="s">
        <v>11</v>
      </c>
      <c r="E25" s="5">
        <v>3</v>
      </c>
      <c r="F25" s="6" t="s">
        <v>1759</v>
      </c>
      <c r="H25" s="64"/>
      <c r="I25" s="7"/>
      <c r="J25" s="5" t="s">
        <v>11</v>
      </c>
      <c r="K25" s="5"/>
      <c r="L25" s="6"/>
    </row>
    <row r="26" spans="2:12">
      <c r="B26" s="64"/>
      <c r="C26" s="7"/>
      <c r="D26" t="s">
        <v>14</v>
      </c>
      <c r="E26">
        <v>10</v>
      </c>
      <c r="F26" s="8" t="s">
        <v>1760</v>
      </c>
      <c r="H26" s="64"/>
      <c r="I26" s="7"/>
      <c r="J26" t="s">
        <v>14</v>
      </c>
      <c r="L26" s="8"/>
    </row>
    <row r="27" spans="2:12">
      <c r="B27" s="64"/>
      <c r="C27" s="7"/>
      <c r="D27" s="5" t="s">
        <v>16</v>
      </c>
      <c r="E27" s="5">
        <v>10.5</v>
      </c>
      <c r="F27" s="6" t="s">
        <v>1760</v>
      </c>
      <c r="H27" s="64"/>
      <c r="I27" s="7"/>
      <c r="J27" s="5" t="s">
        <v>16</v>
      </c>
      <c r="K27" s="5"/>
      <c r="L27" s="6"/>
    </row>
    <row r="28" spans="2:12">
      <c r="B28" s="64"/>
      <c r="C28" s="7"/>
      <c r="D28" t="s">
        <v>18</v>
      </c>
      <c r="E28">
        <v>3</v>
      </c>
      <c r="F28" s="8" t="s">
        <v>1761</v>
      </c>
      <c r="H28" s="64"/>
      <c r="I28" s="7"/>
      <c r="J28" t="s">
        <v>18</v>
      </c>
      <c r="L28" s="8"/>
    </row>
    <row r="29" spans="2:12">
      <c r="B29" s="64"/>
      <c r="C29" s="7"/>
      <c r="D29" s="5" t="s">
        <v>19</v>
      </c>
      <c r="E29" s="5"/>
      <c r="F29" s="6"/>
      <c r="H29" s="64"/>
      <c r="I29" s="7"/>
      <c r="J29" s="5" t="s">
        <v>19</v>
      </c>
      <c r="K29" s="5"/>
      <c r="L29" s="6"/>
    </row>
    <row r="30" spans="2:12">
      <c r="B30" s="64"/>
      <c r="C30" s="9"/>
      <c r="D30" s="10"/>
      <c r="E30" s="10">
        <f>SUM(E23:E29)</f>
        <v>28</v>
      </c>
      <c r="F30" s="11"/>
      <c r="H30" s="64"/>
      <c r="I30" s="9"/>
      <c r="J30" s="10"/>
      <c r="K30" s="10">
        <f ca="1">SUM(K23:K30)</f>
        <v>0</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c r="F33" s="6"/>
      <c r="H33" s="64"/>
      <c r="I33" s="4"/>
      <c r="J33" s="5" t="s">
        <v>7</v>
      </c>
      <c r="K33" s="5">
        <v>2.5</v>
      </c>
      <c r="L33" s="6" t="s">
        <v>1762</v>
      </c>
    </row>
    <row r="34" spans="2:12">
      <c r="B34" s="64"/>
      <c r="C34" s="7"/>
      <c r="D34" t="s">
        <v>9</v>
      </c>
      <c r="F34" s="14"/>
      <c r="H34" s="64"/>
      <c r="I34" s="7"/>
      <c r="J34" t="s">
        <v>9</v>
      </c>
      <c r="L34" s="8"/>
    </row>
    <row r="35" spans="2:12" ht="12" customHeight="1">
      <c r="B35" s="64"/>
      <c r="C35" s="7"/>
      <c r="D35" s="5" t="s">
        <v>11</v>
      </c>
      <c r="E35" s="5"/>
      <c r="F35" s="15"/>
      <c r="H35" s="64"/>
      <c r="I35" s="7"/>
      <c r="J35" s="5" t="s">
        <v>11</v>
      </c>
      <c r="K35" s="5"/>
      <c r="L35" s="6"/>
    </row>
    <row r="36" spans="2:12">
      <c r="B36" s="64"/>
      <c r="C36" s="7"/>
      <c r="D36" t="s">
        <v>14</v>
      </c>
      <c r="F36" s="16"/>
      <c r="H36" s="64"/>
      <c r="I36" s="7"/>
      <c r="J36" t="s">
        <v>14</v>
      </c>
      <c r="L36" s="8"/>
    </row>
    <row r="37" spans="2:12">
      <c r="B37" s="64"/>
      <c r="C37" s="7"/>
      <c r="D37" s="5" t="s">
        <v>16</v>
      </c>
      <c r="E37" s="5"/>
      <c r="F37" s="17"/>
      <c r="H37" s="64"/>
      <c r="I37" s="7"/>
      <c r="J37" s="5" t="s">
        <v>16</v>
      </c>
      <c r="K37" s="5"/>
      <c r="L37" s="6"/>
    </row>
    <row r="38" spans="2:12">
      <c r="B38" s="64"/>
      <c r="C38" s="7"/>
      <c r="D38" t="s">
        <v>18</v>
      </c>
      <c r="F38" s="8"/>
      <c r="H38" s="64"/>
      <c r="I38" s="7"/>
      <c r="J38" t="s">
        <v>18</v>
      </c>
      <c r="L38" s="8"/>
    </row>
    <row r="39" spans="2:12">
      <c r="B39" s="64"/>
      <c r="C39" s="7"/>
      <c r="D39" s="5" t="s">
        <v>19</v>
      </c>
      <c r="E39" s="5"/>
      <c r="F39" s="6"/>
      <c r="H39" s="64"/>
      <c r="I39" s="7"/>
      <c r="J39" s="5" t="s">
        <v>19</v>
      </c>
      <c r="K39" s="5"/>
      <c r="L39" s="6"/>
    </row>
    <row r="40" spans="2:12">
      <c r="B40" s="64"/>
      <c r="C40" s="9"/>
      <c r="D40" s="10"/>
      <c r="E40" s="10">
        <f>SUM(E33:E39)</f>
        <v>0</v>
      </c>
      <c r="F40" s="11"/>
      <c r="H40" s="64"/>
      <c r="I40" s="9"/>
      <c r="J40" s="10"/>
      <c r="K40" s="10">
        <f>SUM(K33:K39)</f>
        <v>2.5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c r="F43" s="6"/>
      <c r="H43" s="64"/>
      <c r="I43" s="4"/>
      <c r="J43" s="5" t="s">
        <v>7</v>
      </c>
      <c r="K43" s="5">
        <v>0.5</v>
      </c>
      <c r="L43" s="6" t="s">
        <v>1763</v>
      </c>
    </row>
    <row r="44" spans="2:12">
      <c r="B44" s="64"/>
      <c r="C44" s="7"/>
      <c r="D44" t="s">
        <v>9</v>
      </c>
      <c r="F44" s="8"/>
      <c r="H44" s="64"/>
      <c r="I44" s="7"/>
      <c r="J44" t="s">
        <v>9</v>
      </c>
      <c r="L44" s="8"/>
    </row>
    <row r="45" spans="2:12">
      <c r="B45" s="64"/>
      <c r="C45" s="7"/>
      <c r="D45" s="5" t="s">
        <v>11</v>
      </c>
      <c r="E45" s="5"/>
      <c r="F45" s="6"/>
      <c r="H45" s="64"/>
      <c r="I45" s="7"/>
      <c r="J45" s="5" t="s">
        <v>11</v>
      </c>
      <c r="K45" s="5">
        <v>3</v>
      </c>
      <c r="L45" s="6" t="s">
        <v>1759</v>
      </c>
    </row>
    <row r="46" spans="2:12">
      <c r="B46" s="64"/>
      <c r="C46" s="7"/>
      <c r="D46" t="s">
        <v>14</v>
      </c>
      <c r="F46" s="8"/>
      <c r="H46" s="64"/>
      <c r="I46" s="7"/>
      <c r="J46" t="s">
        <v>14</v>
      </c>
      <c r="K46">
        <v>10</v>
      </c>
      <c r="L46" s="8" t="s">
        <v>1760</v>
      </c>
    </row>
    <row r="47" spans="2:12">
      <c r="B47" s="64"/>
      <c r="C47" s="7"/>
      <c r="D47" s="5" t="s">
        <v>16</v>
      </c>
      <c r="E47" s="5"/>
      <c r="F47" s="6"/>
      <c r="H47" s="64"/>
      <c r="I47" s="7"/>
      <c r="J47" s="5" t="s">
        <v>16</v>
      </c>
      <c r="K47" s="5">
        <v>10.5</v>
      </c>
      <c r="L47" s="6" t="s">
        <v>1760</v>
      </c>
    </row>
    <row r="48" spans="2:12">
      <c r="B48" s="64"/>
      <c r="C48" s="7"/>
      <c r="D48" t="s">
        <v>18</v>
      </c>
      <c r="F48" s="8"/>
      <c r="H48" s="64"/>
      <c r="I48" s="7"/>
      <c r="J48" t="s">
        <v>18</v>
      </c>
      <c r="K48">
        <v>3</v>
      </c>
      <c r="L48" s="8" t="s">
        <v>1764</v>
      </c>
    </row>
    <row r="49" spans="2:12">
      <c r="B49" s="64"/>
      <c r="C49" s="7"/>
      <c r="D49" s="5" t="s">
        <v>19</v>
      </c>
      <c r="E49" s="5"/>
      <c r="F49" s="6"/>
      <c r="H49" s="64"/>
      <c r="I49" s="7"/>
      <c r="J49" s="5" t="s">
        <v>19</v>
      </c>
      <c r="K49" s="5"/>
      <c r="L49" s="6"/>
    </row>
    <row r="50" spans="2:12">
      <c r="B50" s="64"/>
      <c r="C50" s="9"/>
      <c r="D50" s="10"/>
      <c r="E50" s="10">
        <f>SUM(E43:E49)</f>
        <v>0</v>
      </c>
      <c r="F50" s="11"/>
      <c r="H50" s="64"/>
      <c r="I50" s="9"/>
      <c r="J50" s="10"/>
      <c r="K50" s="10">
        <f>SUM(K43:K49)</f>
        <v>27</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AA468-26BE-4371-88D4-B195862FA664}">
  <dimension ref="B2:C5"/>
  <sheetViews>
    <sheetView tabSelected="1" workbookViewId="0">
      <selection activeCell="L8" sqref="L8"/>
    </sheetView>
  </sheetViews>
  <sheetFormatPr defaultRowHeight="15"/>
  <sheetData>
    <row r="2" spans="2:3">
      <c r="B2">
        <v>1</v>
      </c>
      <c r="C2">
        <v>186</v>
      </c>
    </row>
    <row r="3" spans="2:3">
      <c r="B3">
        <v>2</v>
      </c>
      <c r="C3">
        <v>711</v>
      </c>
    </row>
    <row r="4" spans="2:3">
      <c r="B4">
        <v>3</v>
      </c>
      <c r="C4">
        <v>762</v>
      </c>
    </row>
    <row r="5" spans="2:3">
      <c r="B5">
        <v>4</v>
      </c>
      <c r="C5">
        <v>812</v>
      </c>
    </row>
  </sheetData>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50"/>
  <sheetViews>
    <sheetView topLeftCell="F21" workbookViewId="0">
      <selection activeCell="F21" sqref="A1:XFD1048576"/>
    </sheetView>
  </sheetViews>
  <sheetFormatPr defaultColWidth="8.85546875" defaultRowHeight="15"/>
  <cols>
    <col min="4" max="4" width="11.42578125" bestFit="1" customWidth="1"/>
    <col min="6" max="6" width="76.42578125" customWidth="1"/>
    <col min="10" max="10" width="11.42578125" bestFit="1" customWidth="1"/>
    <col min="12" max="12" width="92.28515625" customWidth="1"/>
  </cols>
  <sheetData>
    <row r="2" spans="2:12">
      <c r="B2" s="64" t="s">
        <v>0</v>
      </c>
      <c r="C2" s="1" t="s">
        <v>1</v>
      </c>
      <c r="D2" s="2" t="s">
        <v>2</v>
      </c>
      <c r="E2" s="2" t="s">
        <v>3</v>
      </c>
      <c r="F2" s="3" t="s">
        <v>4</v>
      </c>
      <c r="H2" s="64" t="s">
        <v>5</v>
      </c>
      <c r="I2" s="1"/>
      <c r="J2" s="2" t="s">
        <v>2</v>
      </c>
      <c r="K2" s="2" t="s">
        <v>3</v>
      </c>
      <c r="L2" s="3" t="s">
        <v>4</v>
      </c>
    </row>
    <row r="3" spans="2:12">
      <c r="B3" s="64"/>
      <c r="C3" s="4"/>
      <c r="D3" s="5" t="s">
        <v>7</v>
      </c>
      <c r="E3" s="5"/>
      <c r="F3" s="6"/>
      <c r="H3" s="64"/>
      <c r="I3" s="4"/>
      <c r="J3" s="5" t="s">
        <v>7</v>
      </c>
      <c r="K3" s="5"/>
      <c r="L3" s="6"/>
    </row>
    <row r="4" spans="2:12">
      <c r="B4" s="64"/>
      <c r="C4" s="7"/>
      <c r="D4" t="s">
        <v>9</v>
      </c>
      <c r="F4" s="8"/>
      <c r="H4" s="64"/>
      <c r="I4" s="7"/>
      <c r="J4" t="s">
        <v>9</v>
      </c>
      <c r="L4" s="8"/>
    </row>
    <row r="5" spans="2:12">
      <c r="B5" s="64"/>
      <c r="C5" s="7"/>
      <c r="D5" s="5" t="s">
        <v>11</v>
      </c>
      <c r="E5" s="5"/>
      <c r="F5" s="6"/>
      <c r="H5" s="64"/>
      <c r="I5" s="7"/>
      <c r="J5" s="5" t="s">
        <v>11</v>
      </c>
      <c r="K5" s="5"/>
      <c r="L5" s="6"/>
    </row>
    <row r="6" spans="2:12">
      <c r="B6" s="64"/>
      <c r="C6" s="7"/>
      <c r="D6" t="s">
        <v>14</v>
      </c>
      <c r="F6" s="8"/>
      <c r="H6" s="64"/>
      <c r="I6" s="7"/>
      <c r="J6" t="s">
        <v>14</v>
      </c>
      <c r="L6" s="8"/>
    </row>
    <row r="7" spans="2:12">
      <c r="B7" s="64"/>
      <c r="C7" s="7"/>
      <c r="D7" s="5" t="s">
        <v>16</v>
      </c>
      <c r="E7" s="5"/>
      <c r="F7" s="6"/>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0</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c r="H13" s="64"/>
      <c r="I13" s="4"/>
      <c r="J13" s="5" t="s">
        <v>7</v>
      </c>
      <c r="K13" s="5"/>
      <c r="L13" s="6"/>
    </row>
    <row r="14" spans="2:12">
      <c r="B14" s="64"/>
      <c r="C14" s="7"/>
      <c r="D14" t="s">
        <v>9</v>
      </c>
      <c r="F14" s="8"/>
      <c r="G14" t="s">
        <v>26</v>
      </c>
      <c r="H14" s="64"/>
      <c r="I14" s="7"/>
      <c r="J14" t="s">
        <v>9</v>
      </c>
      <c r="L14" s="8"/>
    </row>
    <row r="15" spans="2:12">
      <c r="B15" s="64"/>
      <c r="C15" s="7"/>
      <c r="D15" s="5" t="s">
        <v>11</v>
      </c>
      <c r="E15" s="5"/>
      <c r="F15" s="6"/>
      <c r="H15" s="64"/>
      <c r="I15" s="7"/>
      <c r="J15" s="5" t="s">
        <v>11</v>
      </c>
      <c r="K15" s="5"/>
      <c r="L15" s="6"/>
    </row>
    <row r="16" spans="2:12">
      <c r="B16" s="64"/>
      <c r="C16" s="7"/>
      <c r="D16" t="s">
        <v>14</v>
      </c>
      <c r="F16" s="8"/>
      <c r="H16" s="64"/>
      <c r="I16" s="7"/>
      <c r="J16" t="s">
        <v>14</v>
      </c>
      <c r="L16" s="8"/>
    </row>
    <row r="17" spans="2:12">
      <c r="B17" s="64"/>
      <c r="C17" s="7"/>
      <c r="D17" s="5" t="s">
        <v>16</v>
      </c>
      <c r="E17" s="5"/>
      <c r="F17" s="25"/>
      <c r="H17" s="64"/>
      <c r="I17" s="7"/>
      <c r="J17" s="5" t="s">
        <v>16</v>
      </c>
      <c r="K17" s="5"/>
      <c r="L17" s="6"/>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0</v>
      </c>
      <c r="F20" s="11"/>
      <c r="H20" s="64"/>
      <c r="I20" s="9"/>
      <c r="J20" s="10"/>
      <c r="K20" s="10">
        <f>SUM(K13:K19)</f>
        <v>0</v>
      </c>
      <c r="L20" s="11"/>
    </row>
    <row r="22" spans="2:12">
      <c r="B22" s="64" t="s">
        <v>27</v>
      </c>
      <c r="C22" s="1" t="s">
        <v>1161</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L24" s="8"/>
    </row>
    <row r="25" spans="2:12">
      <c r="B25" s="64"/>
      <c r="C25" s="7"/>
      <c r="D25" s="5" t="s">
        <v>11</v>
      </c>
      <c r="E25" s="5"/>
      <c r="F25" s="6"/>
      <c r="H25" s="64"/>
      <c r="I25" s="7"/>
      <c r="J25" s="5" t="s">
        <v>11</v>
      </c>
      <c r="K25" s="5"/>
      <c r="L25" s="6"/>
    </row>
    <row r="26" spans="2:12">
      <c r="B26" s="64"/>
      <c r="C26" s="7"/>
      <c r="D26" t="s">
        <v>14</v>
      </c>
      <c r="F26" s="8"/>
      <c r="H26" s="64"/>
      <c r="I26" s="7"/>
      <c r="J26" t="s">
        <v>14</v>
      </c>
      <c r="L26" s="8"/>
    </row>
    <row r="27" spans="2:12">
      <c r="B27" s="64"/>
      <c r="C27" s="7"/>
      <c r="D27" s="5" t="s">
        <v>16</v>
      </c>
      <c r="E27" s="5"/>
      <c r="F27" s="6"/>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 ca="1">SUM(K23:K30)</f>
        <v>0</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c r="F33" s="6"/>
      <c r="H33" s="64"/>
      <c r="I33" s="4"/>
      <c r="J33" s="5" t="s">
        <v>7</v>
      </c>
      <c r="K33" s="5"/>
      <c r="L33" s="6"/>
    </row>
    <row r="34" spans="2:12">
      <c r="B34" s="64"/>
      <c r="C34" s="7"/>
      <c r="D34" t="s">
        <v>9</v>
      </c>
      <c r="F34" s="14"/>
      <c r="H34" s="64"/>
      <c r="I34" s="7"/>
      <c r="J34" t="s">
        <v>9</v>
      </c>
      <c r="L34" s="8"/>
    </row>
    <row r="35" spans="2:12" ht="12" customHeight="1">
      <c r="B35" s="64"/>
      <c r="C35" s="7"/>
      <c r="D35" s="5" t="s">
        <v>11</v>
      </c>
      <c r="E35" s="5"/>
      <c r="F35" s="15"/>
      <c r="H35" s="64"/>
      <c r="I35" s="7"/>
      <c r="J35" s="5" t="s">
        <v>11</v>
      </c>
      <c r="K35" s="5"/>
      <c r="L35" s="6"/>
    </row>
    <row r="36" spans="2:12">
      <c r="B36" s="64"/>
      <c r="C36" s="7"/>
      <c r="D36" t="s">
        <v>14</v>
      </c>
      <c r="F36" s="16"/>
      <c r="H36" s="64"/>
      <c r="I36" s="7"/>
      <c r="J36" t="s">
        <v>14</v>
      </c>
      <c r="L36" s="8"/>
    </row>
    <row r="37" spans="2:12">
      <c r="B37" s="64"/>
      <c r="C37" s="7"/>
      <c r="D37" s="5" t="s">
        <v>16</v>
      </c>
      <c r="E37" s="5"/>
      <c r="F37" s="17"/>
      <c r="H37" s="64"/>
      <c r="I37" s="7"/>
      <c r="J37" s="5" t="s">
        <v>16</v>
      </c>
      <c r="K37" s="5"/>
      <c r="L37" s="6"/>
    </row>
    <row r="38" spans="2:12">
      <c r="B38" s="64"/>
      <c r="C38" s="7"/>
      <c r="D38" t="s">
        <v>18</v>
      </c>
      <c r="F38" s="8"/>
      <c r="H38" s="64"/>
      <c r="I38" s="7"/>
      <c r="J38" t="s">
        <v>18</v>
      </c>
      <c r="L38" s="8"/>
    </row>
    <row r="39" spans="2:12">
      <c r="B39" s="64"/>
      <c r="C39" s="7"/>
      <c r="D39" s="5" t="s">
        <v>19</v>
      </c>
      <c r="E39" s="5"/>
      <c r="F39" s="6"/>
      <c r="H39" s="64"/>
      <c r="I39" s="7"/>
      <c r="J39" s="5" t="s">
        <v>19</v>
      </c>
      <c r="K39" s="5"/>
      <c r="L39" s="6"/>
    </row>
    <row r="40" spans="2:12">
      <c r="B40" s="64"/>
      <c r="C40" s="9"/>
      <c r="D40" s="10"/>
      <c r="E40" s="10">
        <f>SUM(E33:E39)</f>
        <v>0</v>
      </c>
      <c r="F40" s="11"/>
      <c r="H40" s="64"/>
      <c r="I40" s="9"/>
      <c r="J40" s="10"/>
      <c r="K40" s="10">
        <f>SUM(K33:K39)</f>
        <v>0</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c r="F43" s="6"/>
      <c r="H43" s="64"/>
      <c r="I43" s="4"/>
      <c r="J43" s="5" t="s">
        <v>7</v>
      </c>
      <c r="K43" s="5"/>
      <c r="L43" s="6"/>
    </row>
    <row r="44" spans="2:12">
      <c r="B44" s="64"/>
      <c r="C44" s="7"/>
      <c r="D44" t="s">
        <v>9</v>
      </c>
      <c r="F44" s="8"/>
      <c r="H44" s="64"/>
      <c r="I44" s="7"/>
      <c r="J44" t="s">
        <v>9</v>
      </c>
      <c r="L44" s="8"/>
    </row>
    <row r="45" spans="2:12">
      <c r="B45" s="64"/>
      <c r="C45" s="7"/>
      <c r="D45" s="5" t="s">
        <v>11</v>
      </c>
      <c r="E45" s="5"/>
      <c r="F45" s="6"/>
      <c r="H45" s="64"/>
      <c r="I45" s="7"/>
      <c r="J45" s="5" t="s">
        <v>11</v>
      </c>
      <c r="K45" s="5"/>
      <c r="L45" s="6"/>
    </row>
    <row r="46" spans="2:12">
      <c r="B46" s="64"/>
      <c r="C46" s="7"/>
      <c r="D46" t="s">
        <v>14</v>
      </c>
      <c r="F46" s="8"/>
      <c r="H46" s="64"/>
      <c r="I46" s="7"/>
      <c r="J46" t="s">
        <v>14</v>
      </c>
      <c r="L46" s="8"/>
    </row>
    <row r="47" spans="2:12">
      <c r="B47" s="64"/>
      <c r="C47" s="7"/>
      <c r="D47" s="5" t="s">
        <v>16</v>
      </c>
      <c r="E47" s="5"/>
      <c r="F47" s="6"/>
      <c r="H47" s="64"/>
      <c r="I47" s="7"/>
      <c r="J47" s="5" t="s">
        <v>16</v>
      </c>
      <c r="K47" s="5"/>
      <c r="L47" s="6"/>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0</v>
      </c>
      <c r="F50" s="11"/>
      <c r="H50" s="64"/>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4ABD0-84D3-4A53-80B4-37D05B7B1CEB}">
  <dimension ref="A1:I12"/>
  <sheetViews>
    <sheetView zoomScale="75" workbookViewId="0">
      <selection activeCell="F3" sqref="F3"/>
    </sheetView>
  </sheetViews>
  <sheetFormatPr defaultColWidth="8.85546875" defaultRowHeight="15"/>
  <cols>
    <col min="1" max="1" width="15.140625" bestFit="1" customWidth="1"/>
    <col min="2" max="2" width="11.140625" customWidth="1"/>
    <col min="3" max="3" width="12.42578125" customWidth="1"/>
    <col min="4" max="4" width="13.7109375" customWidth="1"/>
    <col min="5" max="5" width="13" customWidth="1"/>
    <col min="6" max="6" width="13.28515625" customWidth="1"/>
    <col min="7" max="7" width="11" customWidth="1"/>
  </cols>
  <sheetData>
    <row r="1" spans="1:9">
      <c r="A1" s="49" t="s">
        <v>1765</v>
      </c>
      <c r="B1" s="50" t="s">
        <v>1766</v>
      </c>
      <c r="C1" s="50" t="s">
        <v>1767</v>
      </c>
      <c r="D1" s="50" t="s">
        <v>1768</v>
      </c>
      <c r="E1" s="50" t="s">
        <v>1769</v>
      </c>
      <c r="F1" s="50" t="s">
        <v>1770</v>
      </c>
      <c r="G1" s="51" t="s">
        <v>1771</v>
      </c>
    </row>
    <row r="2" spans="1:9">
      <c r="A2" s="29" t="s">
        <v>0</v>
      </c>
      <c r="B2" s="55">
        <f>AVERAGE(C2:F2)</f>
        <v>41.472095959595961</v>
      </c>
      <c r="C2" s="18">
        <f>AVERAGE('Jan 8 - 14'!E10,'Jan 15- 21'!E10,'Jan 22 - 28'!E10,'Jan 29 - Feb 4'!E10,'Feb 5 - 11'!E10,'Feb 12 -18'!E10,'Feb 19 - 25'!E10,'Feb 26 - Mar 3'!E10,'Mar 4 - 10'!E10)</f>
        <v>39.777777777777779</v>
      </c>
      <c r="D2" s="18">
        <f>AVERAGE('Mar 11 - 17'!E10,'Mar 18 - 24'!E10,'Mar 25 - 31'!E10,'April 1 - 7'!E10,'April 8 - 14'!E10,'April 15 - 21'!E10,'April 22 - 28'!E10,'April 29 - May 5'!E10,'May 6 - 12'!E10, 'May 13 - 19'!E10,'May 20 - 26'!E10,'May 27 - June 2'!E10,'June 3 - 9'!E10,'June 10 - 16'!E10,'June 17 - 23'!E10)</f>
        <v>43.633333333333333</v>
      </c>
      <c r="E2" s="18">
        <f>AVERAGE('June 24 - 30'!E10,'July 1 - 7'!E10,'July 8 - 14'!E10,'July 15 - 21'!E10,'July 22 - 28'!E10,'July 29 - August 4'!E10, 'August 5 - 11'!E10, 'August 12 - 18'!E10, 'August 19 - 25'!E10,'August 26 - September 1'!E10, 'September 2 - 8'!E10)</f>
        <v>42.227272727272727</v>
      </c>
      <c r="F2" s="18">
        <f>AVERAGE('September 9 - 15'!E10,'September 16 - 22'!E10,'September 23 - 29'!E10,'September 30 - October 6'!E10,'October 7 - 13'!E10,'October 14 - 20'!E10,'October 21 - 27'!E10, 'October 28 - November 3'!E10, 'November 4 - 10'!E10, 'November 11 - 17'!E10)</f>
        <v>40.25</v>
      </c>
      <c r="G2" s="52">
        <v>40</v>
      </c>
    </row>
    <row r="3" spans="1:9">
      <c r="A3" s="47" t="s">
        <v>1772</v>
      </c>
      <c r="B3" s="18">
        <f>AVERAGE(C3:F3)</f>
        <v>15.215388257575757</v>
      </c>
      <c r="C3" s="46">
        <f>AVERAGE('Jan 15- 21'!E20,'Jan 22 - 28'!E20,'Jan 29 - Feb 4'!E20,'Feb 5 - 11'!E20,'Feb 12 -18'!E20,'Feb 19 - 25'!E20,'Feb 26 - Mar 3'!E20,'Mar 4 - 10'!E20)</f>
        <v>13.03125</v>
      </c>
      <c r="D3" s="46">
        <f>AVERAGE('Mar 11 - 17'!E20,'Mar 18 - 24'!E20,'Mar 25 - 31'!E20,'April 1 - 7'!E20,'April 8 - 14'!E20,'April 15 - 21'!E20,'April 22 - 28'!E20, 'April 29 - May 5'!E20,'May 6 - 12'!E20, 'May 13 - 19'!E20,'May 20 - 26'!E20,'May 27 - June 2'!E20,'June 3 - 9'!E20,'June 10 - 16'!E20,'June 17 - 23'!E20)</f>
        <v>15.416666666666666</v>
      </c>
      <c r="E3" s="46">
        <f>AVERAGE('June 24 - 30'!E20,'July 1 - 7'!E20,'July 8 - 14'!E20,'July 15 - 21'!E20,'July 22 - 28'!E20,'July 29 - August 4'!E20, 'August 5 - 11'!E20, 'August 12 - 18'!E20, 'August 19 - 25'!E20,'August 26 - September 1'!E20, 'September 2 - 8'!E20)</f>
        <v>17.863636363636363</v>
      </c>
      <c r="F3" s="46">
        <f>AVERAGE('September 9 - 15'!E20, 'September 16 - 22'!E20,'September 23 - 29'!E20,'September 30 - October 6'!E20,'October 7 - 13'!E20,'October 14 - 20'!E20,'October 21 - 27'!E20,'October 28 - November 3'!E20, 'November 4 - 10'!E20, 'November 11 - 17'!E20)</f>
        <v>14.55</v>
      </c>
      <c r="G3" s="53">
        <v>20</v>
      </c>
      <c r="H3" s="46"/>
    </row>
    <row r="4" spans="1:9">
      <c r="A4" s="29" t="s">
        <v>1773</v>
      </c>
      <c r="B4" s="18">
        <f>AVERAGE(E4:F4)</f>
        <v>15.524999999999999</v>
      </c>
      <c r="C4" s="18">
        <f>AVERAGE('Mar 4 - 10'!E30,'Feb 26 - Mar 3'!E30)</f>
        <v>2</v>
      </c>
      <c r="D4" s="18">
        <f>AVERAGE('Mar 11 - 17'!E30,'Mar 18 - 24'!E30,'Mar 25 - 31'!E30,'April 1 - 7'!E30,'April 8 - 14'!E30,'April 15 - 21'!E30, 'April 22 - 28'!E30, 'April 29 - May 5'!E30,'May 6 - 12'!E30,'May 13 - 19'!E30,'May 20 - 26'!E30,'May 27 - June 2'!E30,'June 3 - 9'!E30,'June 10 - 16'!E30,'June 17 - 23'!E30)</f>
        <v>10.433333333333334</v>
      </c>
      <c r="E4" s="18">
        <f>AVERAGE('August 5 - 11'!E30,'August 12 - 18'!E30, 'August 19 - 25'!E30,'August 26 - September 1'!E30, 'September 2 - 8'!E30)</f>
        <v>15.6</v>
      </c>
      <c r="F4" s="18">
        <f>AVERAGE('September 9 - 15'!E30, 'September 16 - 22'!E30,'September 23 - 29'!E30,'September 30 - October 6'!E30,'October 7 - 13'!E30,'October 14 - 20'!E30,'October 21 - 27'!E30,'October 28 - November 3'!E30, 'November 4 - 10'!E30, 'November 11 - 17'!E30)</f>
        <v>15.45</v>
      </c>
      <c r="G4" s="52">
        <v>20</v>
      </c>
      <c r="I4" s="18"/>
    </row>
    <row r="5" spans="1:9">
      <c r="A5" s="29" t="s">
        <v>31</v>
      </c>
      <c r="B5" s="18">
        <f t="shared" ref="B5:B11" si="0">AVERAGE(C5:F5)</f>
        <v>18.739015151515151</v>
      </c>
      <c r="C5" s="18">
        <f>AVERAGE('Mar 4 - 10'!E40,'Feb 26 - Mar 3'!E40,'Feb 19 - 25'!E40,'Feb 12 -18'!E40,'Feb 5 - 11'!E40)</f>
        <v>22.9</v>
      </c>
      <c r="D5" s="18">
        <f>AVERAGE('Mar 11 - 17'!E40,'Mar 18 - 24'!E40,'Mar 25 - 31'!E40,'April 1 - 7'!E40,'April 8 - 14'!E40,'April 15 - 21'!E40, 'April 22 - 28'!E40, 'April 29 - May 5'!E40,'May 6 - 12'!E40,'May 13 - 19'!E40,'May 20 - 26'!E40,'May 27 - June 2'!E40,'June 3 - 9'!E40,'June 10 - 16'!E40,'June 17 - 23'!E40)</f>
        <v>20.333333333333332</v>
      </c>
      <c r="E5" s="18">
        <f>AVERAGE('June 24 - 30'!E40,'July 1 - 7'!E40,'July 8 - 14'!E40,'July 15 - 21'!E40,'July 22 - 28'!E40,'July 29 - August 4'!E40,'August 5 - 11'!E40,'August 12 - 18'!E40,'August 19 - 25'!E40,'August 26 - September 1'!E40, 'September 2 - 8'!E40)</f>
        <v>15.772727272727273</v>
      </c>
      <c r="F5" s="18">
        <f>AVERAGE('September 9 - 15'!E40, 'September 16 - 22'!E40,'September 23 - 29'!E40,'September 30 - October 6'!E40,'October 7 - 13'!E40,'October 14 - 20'!E40,'October 21 - 27'!E40,'October 28 - November 3'!E40, 'November 4 - 10'!E40, 'November 11 - 17'!E40)</f>
        <v>15.95</v>
      </c>
      <c r="G5" s="52">
        <v>20</v>
      </c>
    </row>
    <row r="6" spans="1:9">
      <c r="A6" s="29" t="s">
        <v>1774</v>
      </c>
      <c r="B6" s="55">
        <f>AVERAGE(C6:F6)</f>
        <v>19.270833333333332</v>
      </c>
      <c r="C6" s="18">
        <f>AVERAGE('Mar 4 - 10'!E50,'Feb 26 - Mar 3'!E50,'Feb 19 - 25'!E50)</f>
        <v>21</v>
      </c>
      <c r="D6" s="55">
        <f>AVERAGE('Mar 11 - 17'!E50,'Mar 18 - 24'!E50,'Mar 25 - 31'!E50,'April 1 - 7'!E50,'April 8 - 14'!E50,'April 15 - 21'!E50,'April 22 - 28'!E50, 'April 29 - May 5'!E50,'May 6 - 12'!E50,'May 13 - 19'!E50,'May 20 - 26'!E50,'May 27 - June 2'!E50,'June 3 - 9'!E50,'June 10 - 16'!E50,'June 17 - 23'!E50)</f>
        <v>19.033333333333335</v>
      </c>
      <c r="E6" s="18">
        <f>AVERAGE('June 24 - 30'!E50,'July 1 - 7'!E50,'July 8 - 14'!E50,'July 15 - 21'!E50,'July 22 - 28'!E50,'July 29 - August 4'!E50,'August 5 - 11'!E50,'August 12 - 18'!E50,'August 19 - 25'!E50,'August 26 - September 1'!E50,'September 2 - 8'!E50, 'September 2 - 8'!E50)</f>
        <v>20</v>
      </c>
      <c r="F6" s="18">
        <f>AVERAGE('September 9 - 15'!E50, 'September 16 - 22'!E50,'September 23 - 29'!E50,'September 30 - October 6'!E50,'October 7 - 13'!E50,'October 14 - 20'!E50,'October 21 - 27'!E50,'October 28 - November 3'!E50, 'November 4 - 10'!E50, 'November 11 - 17'!E50)</f>
        <v>17.05</v>
      </c>
      <c r="G6" s="52">
        <v>20</v>
      </c>
    </row>
    <row r="7" spans="1:9">
      <c r="A7" s="47" t="s">
        <v>5</v>
      </c>
      <c r="B7" s="62"/>
      <c r="C7" s="46">
        <f>AVERAGE('Mar 11 - 17'!K10,'Mar 4 - 10'!K10,'Feb 26 - Mar 3'!K10,'Feb 19 - 25'!K10,'Feb 12 -18'!K10,'Feb 5 - 11'!K10,'Jan 8 - 14'!K10)</f>
        <v>9</v>
      </c>
      <c r="D7" s="18">
        <f>AVERAGE('Mar 11 - 17'!K10,'Mar 18 - 24'!K10,'Mar 25 - 31'!K10,'April 1 - 7'!K10,'April 8 - 14'!K10,'April 15 - 21'!K10, 'April 22 - 28'!K10, 'April 29 - May 5'!K10,'May 6 - 12'!K10,'May 13 - 19'!K10,'May 20 - 26'!K10,'June 17 - 23'!K10)</f>
        <v>5.416666666666667</v>
      </c>
      <c r="E7" s="60">
        <f>AVERAGE('June 24 - 30'!K10,'July 1 - 7'!K10,'July 8 - 14'!K10,'July 15 - 21'!K10,'July 22 - 28'!K10)</f>
        <v>4</v>
      </c>
      <c r="F7" s="61"/>
      <c r="G7" s="53">
        <v>10</v>
      </c>
    </row>
    <row r="8" spans="1:9">
      <c r="A8" s="29" t="s">
        <v>1775</v>
      </c>
      <c r="B8" s="18">
        <f>AVERAGE(C8:F8)</f>
        <v>10.835606060606061</v>
      </c>
      <c r="C8" s="18">
        <f>AVERAGE('Mar 4 - 10'!K20,'Feb 26 - Mar 3'!K20,'Feb 19 - 25'!K20,'Feb 12 -18'!K20,'Feb 5 - 11'!K20,'Jan 29 - Feb 4'!K20,'Jan 22 - 28'!K20,'Jan 15- 21'!K20,'Mar 11 - 17'!K20)</f>
        <v>14.333333333333334</v>
      </c>
      <c r="D8" s="18">
        <f>AVERAGE('Mar 11 - 17'!K20,'Mar 18 - 24'!K20,'Mar 25 - 31'!K20,'April 1 - 7'!K20,'April 8 - 14'!K20,'April 15 - 21'!K20, 'April 22 - 28'!K20, 'April 29 - May 5'!K20,'May 6 - 12'!K20,'May 13 - 19'!K20,'May 20 - 26'!K20,'May 27 - June 2'!K20,'June 3 - 9'!K20,'June 10 - 16'!K20,'June 17 - 23'!K20)</f>
        <v>9.8000000000000007</v>
      </c>
      <c r="E8" s="18">
        <f>AVERAGE('June 24 - 30'!K20,'July 1 - 7'!K20,'July 8 - 14'!K20,'July 15 - 21'!K20,'July 22 - 28'!K20,'July 29 - August 4'!K20, 'August 5 - 11'!K20, 'August 12 - 18'!K20, 'August 19 - 25'!K20,'August 26 - September 1'!K20, 'September 2 - 8'!K20)</f>
        <v>7.9090909090909092</v>
      </c>
      <c r="F8" s="18">
        <f>AVERAGE('September 9 - 15'!K20, 'September 16 - 22'!K20,'September 23 - 29'!K20,'September 30 - October 6'!K20,'October 7 - 13'!K20,'October 14 - 20'!K20,'October 21 - 27'!K20,'October 28 - November 3'!K20, 'November 4 - 10'!K20, 'November 11 - 17'!K20)</f>
        <v>11.3</v>
      </c>
      <c r="G8" s="52">
        <v>10</v>
      </c>
    </row>
    <row r="9" spans="1:9">
      <c r="A9" s="29" t="s">
        <v>1776</v>
      </c>
      <c r="B9" s="18">
        <f>AVERAGE(C9:F9)</f>
        <v>9.9488636363636367</v>
      </c>
      <c r="C9" s="18">
        <f>AVERAGE('Jan 15- 21'!K30,'Jan 22 - 28'!K30,'Jan 29 - Feb 4'!K30,'Feb 5 - 11'!K30,'Feb 12 -18'!K30,'Feb 19 - 25'!K30,'Feb 26 - Mar 3'!K30,'Mar 4 - 10'!K30)</f>
        <v>11.25</v>
      </c>
      <c r="D9" s="18">
        <f>AVERAGE('Mar 11 - 17'!K30,'Mar 18 - 24'!K30,'Mar 25 - 31'!K30,'April 1 - 7'!K30,'April 8 - 14'!K30,'April 15 - 21'!K30,'April 22 - 28'!K30, 'April 29 - May 5'!K30,'May 6 - 12'!K30,'May 13 - 19'!K30,'May 20 - 26'!K30,'May 27 - June 2'!K30,'June 3 - 9'!K30,'June 10 - 16'!K30,'June 17 - 23'!K30)</f>
        <v>10</v>
      </c>
      <c r="E9" s="48">
        <f>AVERAGE('June 24 - 30'!K30,'July 1 - 7'!K30,'July 8 - 14'!K30,'July 15 - 21'!K30,'July 22 - 28'!K30,'July 29 - August 4'!K30, 'August 5 - 11'!K30, 'August 12 - 18'!K30, 'August 19 - 25'!K30,'August 26 - September 1'!K30, 'September 2 - 8'!K30)</f>
        <v>8.045454545454545</v>
      </c>
      <c r="F9" s="18">
        <f>AVERAGE('September 9 - 15'!K30, 'September 16 - 22'!K30,'September 23 - 29'!K30,'September 30 - October 6'!K30,'October 7 - 13'!K30,'October 14 - 20'!K30,'October 21 - 27'!K30,'October 28 - November 3'!K30, 'November 4 - 10'!K30, 'November 11 - 17'!K30)</f>
        <v>10.5</v>
      </c>
      <c r="G9" s="52">
        <v>10</v>
      </c>
    </row>
    <row r="10" spans="1:9">
      <c r="A10" s="29" t="s">
        <v>32</v>
      </c>
      <c r="B10" s="18">
        <f t="shared" si="0"/>
        <v>10.88125</v>
      </c>
      <c r="C10" s="18">
        <f>AVERAGE('Feb 12 -18'!K40,'Feb 19 - 25'!K40,'Feb 26 - Mar 3'!K40,'Mar 4 - 10'!K40)</f>
        <v>15.625</v>
      </c>
      <c r="D10" s="18">
        <f>AVERAGE('Mar 11 - 17'!K40,'Mar 18 - 24'!K40,'Mar 25 - 31'!K40,'April 1 - 7'!K40,'April 8 - 14'!K40,'April 15 - 21'!K40,'April 22 - 28'!K40, 'April 29 - May 5'!K40,'May 6 - 12'!K40,'May 13 - 19'!K40,'May 20 - 26'!K40,'May 27 - June 2'!K40,'June 3 - 9'!K40,'June 10 - 16'!K40,'June 17 - 23'!K40)</f>
        <v>8.4</v>
      </c>
      <c r="E10" s="18">
        <f>AVERAGE('June 24 - 30'!K40,'July 1 - 7'!K40,'July 8 - 14'!K40,'July 15 - 21'!K40,'July 22 - 28'!K40,'July 29 - August 4'!K40, 'August 5 - 11'!K40, 'August 12 - 18'!K40, 'August 19 - 25'!K40,'August 26 - September 1'!K40, 'September 2 - 8'!K40)</f>
        <v>12.5</v>
      </c>
      <c r="F10" s="18">
        <f>AVERAGE('September 9 - 15'!K40, 'September 16 - 22'!K40,'September 23 - 29'!K40,'September 30 - October 6'!K40,'October 7 - 13'!K40,'October 14 - 20'!K40,'October 21 - 27'!K40,'October 28 - November 3'!K40, 'November 4 - 10'!K40, 'November 11 - 17'!K40)</f>
        <v>7</v>
      </c>
      <c r="G10" s="52">
        <v>10</v>
      </c>
    </row>
    <row r="11" spans="1:9">
      <c r="A11" s="54" t="s">
        <v>42</v>
      </c>
      <c r="B11" s="55">
        <f t="shared" si="0"/>
        <v>10.907575757575758</v>
      </c>
      <c r="C11" s="55">
        <f>AVERAGE('Mar 4 - 10'!K50,'Feb 26 - Mar 3'!K50,'Feb 19 - 25'!K50)</f>
        <v>10.333333333333334</v>
      </c>
      <c r="D11" s="55">
        <f>AVERAGE('Mar 11 - 17'!K50,'Mar 18 - 24'!K50,'Mar 25 - 31'!K50,'April 1 - 7'!K50,'April 8 - 14'!K50,'April 15 - 21'!K50,'April 22 - 28'!K50, 'April 29 - May 5'!K50,'May 6 - 12'!K50,'May 13 - 19'!K50,'May 20 - 26'!K50,'May 27 - June 2'!K50,'June 3 - 9'!K50,'June 10 - 16'!K50,'June 17 - 23'!K50)</f>
        <v>10.833333333333334</v>
      </c>
      <c r="E11" s="55">
        <f>AVERAGE('June 24 - 30'!K50,'July 1 - 7'!K50,'July 8 - 14'!K50,'July 15 - 21'!K50,'July 22 - 28'!K50,'July 29 - August 4'!K50,'August 5 - 11'!K50,'August 12 - 18'!K50,'August 19 - 25'!K50,'August 26 - September 1'!K50, 'September 2 - 8'!K50)</f>
        <v>12.363636363636363</v>
      </c>
      <c r="F11" s="55">
        <f>AVERAGE('September 9 - 15'!K50, 'September 16 - 22'!K50,'September 23 - 29'!K50,'September 30 - October 6'!K50, 'October 7 - 13'!K50,'October 14 - 20'!K50,'October 21 - 27'!K50,'October 28 - November 3'!K50,'November 4 - 10'!K50, 'November 11 - 17'!K50)</f>
        <v>10.1</v>
      </c>
      <c r="G11" s="56">
        <v>10</v>
      </c>
    </row>
    <row r="12" spans="1:9">
      <c r="B12" s="18"/>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ADD9-7AE1-4E08-8E02-D1C510AEEA62}">
  <dimension ref="B2:L50"/>
  <sheetViews>
    <sheetView workbookViewId="0">
      <selection activeCell="F37" sqref="F37"/>
    </sheetView>
  </sheetViews>
  <sheetFormatPr defaultColWidth="8.85546875" defaultRowHeight="15"/>
  <cols>
    <col min="4" max="4" width="11.42578125" bestFit="1" customWidth="1"/>
    <col min="6" max="6" width="76.42578125" customWidth="1"/>
    <col min="10" max="10" width="11.425781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2</v>
      </c>
      <c r="F3" s="6" t="s">
        <v>129</v>
      </c>
      <c r="H3" s="64"/>
      <c r="I3" s="4"/>
      <c r="J3" s="5" t="s">
        <v>7</v>
      </c>
      <c r="K3" s="5"/>
      <c r="L3" s="6" t="s">
        <v>108</v>
      </c>
    </row>
    <row r="4" spans="2:12">
      <c r="B4" s="64"/>
      <c r="C4" s="7"/>
      <c r="D4" t="s">
        <v>9</v>
      </c>
      <c r="F4" s="8" t="s">
        <v>130</v>
      </c>
      <c r="H4" s="64"/>
      <c r="I4" s="7"/>
      <c r="J4" t="s">
        <v>9</v>
      </c>
      <c r="L4" s="8"/>
    </row>
    <row r="5" spans="2:12">
      <c r="B5" s="64"/>
      <c r="C5" s="7"/>
      <c r="D5" s="5" t="s">
        <v>11</v>
      </c>
      <c r="E5" s="5">
        <v>2</v>
      </c>
      <c r="F5" s="6" t="s">
        <v>74</v>
      </c>
      <c r="H5" s="64"/>
      <c r="I5" s="7"/>
      <c r="J5" s="5" t="s">
        <v>11</v>
      </c>
      <c r="K5" s="5"/>
      <c r="L5" s="6"/>
    </row>
    <row r="6" spans="2:12">
      <c r="B6" s="64"/>
      <c r="C6" s="7"/>
      <c r="D6" t="s">
        <v>14</v>
      </c>
      <c r="E6">
        <v>3</v>
      </c>
      <c r="F6" s="8" t="s">
        <v>131</v>
      </c>
      <c r="H6" s="64"/>
      <c r="I6" s="7"/>
      <c r="J6" t="s">
        <v>14</v>
      </c>
      <c r="L6" s="8"/>
    </row>
    <row r="7" spans="2:12">
      <c r="B7" s="64"/>
      <c r="C7" s="7"/>
      <c r="D7" s="5" t="s">
        <v>16</v>
      </c>
      <c r="E7" s="5">
        <v>1</v>
      </c>
      <c r="F7" s="6" t="s">
        <v>132</v>
      </c>
      <c r="H7" s="64"/>
      <c r="I7" s="7"/>
      <c r="J7" s="5" t="s">
        <v>16</v>
      </c>
      <c r="K7" s="5"/>
      <c r="L7" s="6"/>
    </row>
    <row r="8" spans="2:12">
      <c r="B8" s="64"/>
      <c r="C8" s="7"/>
      <c r="D8" t="s">
        <v>18</v>
      </c>
      <c r="F8" s="8"/>
      <c r="H8" s="64"/>
      <c r="I8" s="7"/>
      <c r="J8" t="s">
        <v>18</v>
      </c>
      <c r="L8" s="8"/>
    </row>
    <row r="9" spans="2:12">
      <c r="B9" s="64"/>
      <c r="C9" s="7"/>
      <c r="D9" s="5" t="s">
        <v>19</v>
      </c>
      <c r="E9" s="5"/>
      <c r="F9" s="6"/>
      <c r="H9" s="64"/>
      <c r="I9" s="7"/>
      <c r="J9" s="5" t="s">
        <v>19</v>
      </c>
      <c r="K9" s="5"/>
      <c r="L9" s="6"/>
    </row>
    <row r="10" spans="2:12">
      <c r="B10" s="64"/>
      <c r="C10" s="9"/>
      <c r="D10" s="10"/>
      <c r="E10" s="10">
        <f>SUM(E3:E9)</f>
        <v>8</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5.25</v>
      </c>
      <c r="F13" s="6" t="s">
        <v>133</v>
      </c>
      <c r="H13" s="64"/>
      <c r="I13" s="4"/>
      <c r="J13" s="5" t="s">
        <v>7</v>
      </c>
      <c r="K13" s="5">
        <v>2</v>
      </c>
      <c r="L13" s="6" t="s">
        <v>134</v>
      </c>
    </row>
    <row r="14" spans="2:12">
      <c r="B14" s="64"/>
      <c r="C14" s="7"/>
      <c r="D14" t="s">
        <v>9</v>
      </c>
      <c r="F14" s="8" t="s">
        <v>135</v>
      </c>
      <c r="G14" t="s">
        <v>26</v>
      </c>
      <c r="H14" s="64"/>
      <c r="I14" s="7"/>
      <c r="J14" t="s">
        <v>9</v>
      </c>
      <c r="L14" s="8" t="s">
        <v>136</v>
      </c>
    </row>
    <row r="15" spans="2:12">
      <c r="B15" s="64"/>
      <c r="C15" s="7"/>
      <c r="D15" s="5" t="s">
        <v>11</v>
      </c>
      <c r="E15" s="5">
        <v>3</v>
      </c>
      <c r="F15" s="6" t="s">
        <v>137</v>
      </c>
      <c r="H15" s="64"/>
      <c r="I15" s="7"/>
      <c r="J15" s="5" t="s">
        <v>11</v>
      </c>
      <c r="K15" s="5">
        <v>4.5</v>
      </c>
      <c r="L15" s="6" t="s">
        <v>138</v>
      </c>
    </row>
    <row r="16" spans="2:12">
      <c r="B16" s="64"/>
      <c r="C16" s="7"/>
      <c r="D16" t="s">
        <v>14</v>
      </c>
      <c r="F16" s="8" t="s">
        <v>139</v>
      </c>
      <c r="H16" s="64"/>
      <c r="I16" s="7"/>
      <c r="J16" t="s">
        <v>14</v>
      </c>
      <c r="K16">
        <v>6</v>
      </c>
      <c r="L16" s="8" t="s">
        <v>140</v>
      </c>
    </row>
    <row r="17" spans="2:12">
      <c r="B17" s="64"/>
      <c r="C17" s="7"/>
      <c r="D17" s="5" t="s">
        <v>16</v>
      </c>
      <c r="E17" s="5"/>
      <c r="F17" s="25" t="s">
        <v>139</v>
      </c>
      <c r="H17" s="64"/>
      <c r="I17" s="7"/>
      <c r="J17" s="5" t="s">
        <v>16</v>
      </c>
      <c r="K17" s="5"/>
      <c r="L17" s="6" t="s">
        <v>141</v>
      </c>
    </row>
    <row r="18" spans="2:12">
      <c r="B18" s="64"/>
      <c r="C18" s="7"/>
      <c r="D18" t="s">
        <v>18</v>
      </c>
      <c r="F18" s="26" t="s">
        <v>139</v>
      </c>
      <c r="H18" s="64"/>
      <c r="I18" s="7"/>
      <c r="J18" t="s">
        <v>18</v>
      </c>
      <c r="L18" s="8"/>
    </row>
    <row r="19" spans="2:12">
      <c r="B19" s="64"/>
      <c r="C19" s="7"/>
      <c r="D19" s="5" t="s">
        <v>19</v>
      </c>
      <c r="E19" s="5"/>
      <c r="F19" s="6" t="s">
        <v>139</v>
      </c>
      <c r="H19" s="64"/>
      <c r="I19" s="7"/>
      <c r="J19" s="5" t="s">
        <v>19</v>
      </c>
      <c r="K19" s="5"/>
      <c r="L19" s="6"/>
    </row>
    <row r="20" spans="2:12">
      <c r="B20" s="64"/>
      <c r="C20" s="9"/>
      <c r="D20" s="10"/>
      <c r="E20" s="10">
        <f>SUM(E13:E19)</f>
        <v>8.25</v>
      </c>
      <c r="F20" s="11"/>
      <c r="H20" s="64"/>
      <c r="I20" s="9"/>
      <c r="J20" s="10"/>
      <c r="K20" s="10">
        <f>SUM(K13:K19)</f>
        <v>12.5</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L24" s="8"/>
    </row>
    <row r="25" spans="2:12">
      <c r="B25" s="64"/>
      <c r="C25" s="7"/>
      <c r="D25" s="5" t="s">
        <v>11</v>
      </c>
      <c r="E25" s="5"/>
      <c r="F25" s="6"/>
      <c r="H25" s="64"/>
      <c r="I25" s="7"/>
      <c r="J25" s="5" t="s">
        <v>11</v>
      </c>
      <c r="K25" s="5">
        <v>3</v>
      </c>
      <c r="L25" s="6" t="s">
        <v>142</v>
      </c>
    </row>
    <row r="26" spans="2:12">
      <c r="B26" s="64"/>
      <c r="C26" s="7"/>
      <c r="D26" t="s">
        <v>14</v>
      </c>
      <c r="F26" s="8"/>
      <c r="H26" s="64"/>
      <c r="I26" s="7"/>
      <c r="J26" t="s">
        <v>14</v>
      </c>
      <c r="K26">
        <v>4.5</v>
      </c>
      <c r="L26" s="8" t="s">
        <v>143</v>
      </c>
    </row>
    <row r="27" spans="2:12">
      <c r="B27" s="64"/>
      <c r="C27" s="7"/>
      <c r="D27" s="5" t="s">
        <v>16</v>
      </c>
      <c r="E27" s="5"/>
      <c r="F27" s="6"/>
      <c r="H27" s="64"/>
      <c r="I27" s="7"/>
      <c r="J27" s="5" t="s">
        <v>16</v>
      </c>
      <c r="K27" s="5">
        <v>3</v>
      </c>
      <c r="L27" s="6" t="s">
        <v>144</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10.5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3</v>
      </c>
      <c r="F33" s="6" t="s">
        <v>145</v>
      </c>
      <c r="H33" s="64"/>
      <c r="I33" s="4"/>
      <c r="J33" s="5" t="s">
        <v>7</v>
      </c>
      <c r="K33" s="5">
        <v>6</v>
      </c>
      <c r="L33" s="6" t="s">
        <v>146</v>
      </c>
    </row>
    <row r="34" spans="2:12" ht="15.95">
      <c r="B34" s="64"/>
      <c r="C34" s="7"/>
      <c r="D34" t="s">
        <v>9</v>
      </c>
      <c r="E34">
        <v>4</v>
      </c>
      <c r="F34" s="14" t="s">
        <v>147</v>
      </c>
      <c r="H34" s="64"/>
      <c r="I34" s="7"/>
      <c r="J34" t="s">
        <v>9</v>
      </c>
      <c r="L34" s="8"/>
    </row>
    <row r="35" spans="2:12" ht="12" customHeight="1">
      <c r="B35" s="64"/>
      <c r="C35" s="7"/>
      <c r="D35" s="5" t="s">
        <v>11</v>
      </c>
      <c r="E35" s="5">
        <v>3</v>
      </c>
      <c r="F35" s="15" t="s">
        <v>148</v>
      </c>
      <c r="H35" s="64"/>
      <c r="I35" s="7"/>
      <c r="J35" s="5" t="s">
        <v>11</v>
      </c>
      <c r="K35" s="5">
        <v>3</v>
      </c>
      <c r="L35" s="6" t="s">
        <v>149</v>
      </c>
    </row>
    <row r="36" spans="2:12">
      <c r="B36" s="64"/>
      <c r="C36" s="7"/>
      <c r="D36" t="s">
        <v>14</v>
      </c>
      <c r="E36">
        <v>2</v>
      </c>
      <c r="F36" s="16" t="s">
        <v>147</v>
      </c>
      <c r="H36" s="64"/>
      <c r="I36" s="7"/>
      <c r="J36" t="s">
        <v>14</v>
      </c>
      <c r="K36">
        <v>2</v>
      </c>
      <c r="L36" s="8" t="s">
        <v>150</v>
      </c>
    </row>
    <row r="37" spans="2:12">
      <c r="B37" s="64"/>
      <c r="C37" s="7"/>
      <c r="D37" s="5" t="s">
        <v>16</v>
      </c>
      <c r="E37" s="5">
        <v>1</v>
      </c>
      <c r="F37" s="17" t="s">
        <v>151</v>
      </c>
      <c r="H37" s="64"/>
      <c r="I37" s="7"/>
      <c r="J37" s="5" t="s">
        <v>16</v>
      </c>
      <c r="K37" s="5"/>
      <c r="L37" s="6"/>
    </row>
    <row r="38" spans="2:12">
      <c r="B38" s="64"/>
      <c r="C38" s="7"/>
      <c r="D38" t="s">
        <v>18</v>
      </c>
      <c r="E38">
        <v>2</v>
      </c>
      <c r="F38" s="8" t="s">
        <v>152</v>
      </c>
      <c r="H38" s="64"/>
      <c r="I38" s="7"/>
      <c r="J38" t="s">
        <v>18</v>
      </c>
      <c r="L38" s="8"/>
    </row>
    <row r="39" spans="2:12">
      <c r="B39" s="64"/>
      <c r="C39" s="7"/>
      <c r="D39" s="5" t="s">
        <v>19</v>
      </c>
      <c r="E39" s="5">
        <v>4.5</v>
      </c>
      <c r="F39" s="6" t="s">
        <v>153</v>
      </c>
      <c r="H39" s="64"/>
      <c r="I39" s="7"/>
      <c r="J39" s="5" t="s">
        <v>19</v>
      </c>
      <c r="K39" s="5"/>
      <c r="L39" s="6"/>
    </row>
    <row r="40" spans="2:12">
      <c r="B40" s="64"/>
      <c r="C40" s="9"/>
      <c r="D40" s="10"/>
      <c r="E40" s="10">
        <f>SUM(E33:E39)</f>
        <v>19.5</v>
      </c>
      <c r="F40" s="11"/>
      <c r="H40" s="64"/>
      <c r="I40" s="9"/>
      <c r="J40" s="10"/>
      <c r="K40" s="10">
        <f>SUM(K33:K39)</f>
        <v>11</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c r="F43" s="6"/>
      <c r="H43" s="64"/>
      <c r="I43" s="4"/>
      <c r="J43" s="5" t="s">
        <v>7</v>
      </c>
      <c r="K43" s="5"/>
      <c r="L43" s="6"/>
    </row>
    <row r="44" spans="2:12">
      <c r="B44" s="64"/>
      <c r="C44" s="7"/>
      <c r="D44" t="s">
        <v>9</v>
      </c>
      <c r="F44" s="8"/>
      <c r="H44" s="64"/>
      <c r="I44" s="7"/>
      <c r="J44" t="s">
        <v>9</v>
      </c>
      <c r="L44" s="8"/>
    </row>
    <row r="45" spans="2:12">
      <c r="B45" s="64"/>
      <c r="C45" s="7"/>
      <c r="D45" s="5" t="s">
        <v>11</v>
      </c>
      <c r="E45" s="5"/>
      <c r="F45" s="6"/>
      <c r="H45" s="64"/>
      <c r="I45" s="7"/>
      <c r="J45" s="5" t="s">
        <v>11</v>
      </c>
      <c r="K45" s="5"/>
      <c r="L45" s="6"/>
    </row>
    <row r="46" spans="2:12">
      <c r="B46" s="64"/>
      <c r="C46" s="7"/>
      <c r="D46" t="s">
        <v>14</v>
      </c>
      <c r="F46" s="8"/>
      <c r="H46" s="64"/>
      <c r="I46" s="7"/>
      <c r="J46" t="s">
        <v>14</v>
      </c>
      <c r="L46" s="8"/>
    </row>
    <row r="47" spans="2:12">
      <c r="B47" s="64"/>
      <c r="C47" s="7"/>
      <c r="D47" s="5" t="s">
        <v>16</v>
      </c>
      <c r="E47" s="5"/>
      <c r="F47" s="6"/>
      <c r="H47" s="64"/>
      <c r="I47" s="7"/>
      <c r="J47" s="5" t="s">
        <v>16</v>
      </c>
      <c r="K47" s="5"/>
      <c r="L47" s="6"/>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0</v>
      </c>
      <c r="F50" s="11"/>
      <c r="H50" s="64"/>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A871E-6D8B-4083-85ED-C6C6731952A8}">
  <dimension ref="B2:L50"/>
  <sheetViews>
    <sheetView workbookViewId="0">
      <selection activeCell="K31" sqref="K31"/>
    </sheetView>
  </sheetViews>
  <sheetFormatPr defaultColWidth="8.85546875" defaultRowHeight="15"/>
  <cols>
    <col min="4" max="4" width="11.42578125" bestFit="1" customWidth="1"/>
    <col min="6" max="6" width="76.42578125" customWidth="1"/>
    <col min="10" max="10" width="11.425781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2</v>
      </c>
      <c r="F3" s="6" t="s">
        <v>74</v>
      </c>
      <c r="H3" s="64"/>
      <c r="I3" s="4"/>
      <c r="J3" s="5" t="s">
        <v>7</v>
      </c>
      <c r="K3" s="5"/>
      <c r="L3" s="6" t="s">
        <v>108</v>
      </c>
    </row>
    <row r="4" spans="2:12">
      <c r="B4" s="64"/>
      <c r="C4" s="7"/>
      <c r="D4" t="s">
        <v>9</v>
      </c>
      <c r="E4">
        <v>2</v>
      </c>
      <c r="F4" s="8" t="s">
        <v>154</v>
      </c>
      <c r="H4" s="64"/>
      <c r="I4" s="7"/>
      <c r="J4" t="s">
        <v>9</v>
      </c>
      <c r="L4" s="8"/>
    </row>
    <row r="5" spans="2:12">
      <c r="B5" s="64"/>
      <c r="C5" s="7"/>
      <c r="D5" s="5" t="s">
        <v>11</v>
      </c>
      <c r="E5" s="5">
        <v>6</v>
      </c>
      <c r="F5" s="6" t="s">
        <v>155</v>
      </c>
      <c r="H5" s="64"/>
      <c r="I5" s="7"/>
      <c r="J5" s="5" t="s">
        <v>11</v>
      </c>
      <c r="K5" s="5"/>
      <c r="L5" s="6"/>
    </row>
    <row r="6" spans="2:12">
      <c r="B6" s="64"/>
      <c r="C6" s="7"/>
      <c r="D6" t="s">
        <v>14</v>
      </c>
      <c r="E6">
        <v>6</v>
      </c>
      <c r="F6" s="8" t="s">
        <v>156</v>
      </c>
      <c r="H6" s="64"/>
      <c r="I6" s="7"/>
      <c r="J6" t="s">
        <v>14</v>
      </c>
      <c r="L6" s="8"/>
    </row>
    <row r="7" spans="2:12">
      <c r="B7" s="64"/>
      <c r="C7" s="7"/>
      <c r="D7" s="5" t="s">
        <v>16</v>
      </c>
      <c r="E7" s="5">
        <v>8</v>
      </c>
      <c r="F7" s="6" t="s">
        <v>157</v>
      </c>
      <c r="H7" s="64"/>
      <c r="I7" s="7"/>
      <c r="J7" s="5" t="s">
        <v>16</v>
      </c>
      <c r="K7" s="5"/>
      <c r="L7" s="6"/>
    </row>
    <row r="8" spans="2:12">
      <c r="B8" s="64"/>
      <c r="C8" s="7"/>
      <c r="D8" t="s">
        <v>18</v>
      </c>
      <c r="E8">
        <v>1</v>
      </c>
      <c r="F8" s="8" t="s">
        <v>158</v>
      </c>
      <c r="H8" s="64"/>
      <c r="I8" s="7"/>
      <c r="J8" t="s">
        <v>18</v>
      </c>
      <c r="L8" s="8"/>
    </row>
    <row r="9" spans="2:12">
      <c r="B9" s="64"/>
      <c r="C9" s="7"/>
      <c r="D9" s="5" t="s">
        <v>19</v>
      </c>
      <c r="E9" s="5">
        <v>8</v>
      </c>
      <c r="F9" s="6" t="s">
        <v>159</v>
      </c>
      <c r="H9" s="64"/>
      <c r="I9" s="7"/>
      <c r="J9" s="5" t="s">
        <v>19</v>
      </c>
      <c r="K9" s="5"/>
      <c r="L9" s="6"/>
    </row>
    <row r="10" spans="2:12">
      <c r="B10" s="64"/>
      <c r="C10" s="9"/>
      <c r="D10" s="10"/>
      <c r="E10" s="10">
        <f>SUM(E3:E9)</f>
        <v>33</v>
      </c>
      <c r="F10" s="11"/>
      <c r="H10" s="64"/>
      <c r="I10" s="9"/>
      <c r="J10" s="10"/>
      <c r="K10" s="10">
        <f>SUM(K3:K9)</f>
        <v>0</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c r="F13" s="6" t="s">
        <v>139</v>
      </c>
      <c r="H13" s="64"/>
      <c r="I13" s="4"/>
      <c r="J13" s="5" t="s">
        <v>7</v>
      </c>
      <c r="K13" s="5">
        <v>5</v>
      </c>
      <c r="L13" s="6" t="s">
        <v>160</v>
      </c>
    </row>
    <row r="14" spans="2:12">
      <c r="B14" s="64"/>
      <c r="C14" s="7"/>
      <c r="D14" t="s">
        <v>9</v>
      </c>
      <c r="F14" s="8" t="s">
        <v>139</v>
      </c>
      <c r="G14" t="s">
        <v>26</v>
      </c>
      <c r="H14" s="64"/>
      <c r="I14" s="7"/>
      <c r="J14" t="s">
        <v>9</v>
      </c>
      <c r="K14">
        <v>4</v>
      </c>
      <c r="L14" s="8" t="s">
        <v>161</v>
      </c>
    </row>
    <row r="15" spans="2:12">
      <c r="B15" s="64"/>
      <c r="C15" s="7"/>
      <c r="D15" s="5" t="s">
        <v>11</v>
      </c>
      <c r="E15" s="5"/>
      <c r="F15" s="6" t="s">
        <v>139</v>
      </c>
      <c r="H15" s="64"/>
      <c r="I15" s="7"/>
      <c r="J15" s="5" t="s">
        <v>11</v>
      </c>
      <c r="K15" s="5"/>
      <c r="L15" s="6"/>
    </row>
    <row r="16" spans="2:12">
      <c r="B16" s="64"/>
      <c r="C16" s="7"/>
      <c r="D16" t="s">
        <v>14</v>
      </c>
      <c r="E16">
        <v>4</v>
      </c>
      <c r="F16" s="8" t="s">
        <v>162</v>
      </c>
      <c r="H16" s="64"/>
      <c r="I16" s="7"/>
      <c r="J16" t="s">
        <v>14</v>
      </c>
      <c r="K16">
        <v>3</v>
      </c>
      <c r="L16" s="8" t="s">
        <v>163</v>
      </c>
    </row>
    <row r="17" spans="2:12">
      <c r="B17" s="64"/>
      <c r="C17" s="7"/>
      <c r="D17" s="5" t="s">
        <v>16</v>
      </c>
      <c r="E17" s="5">
        <v>3</v>
      </c>
      <c r="F17" s="25" t="s">
        <v>164</v>
      </c>
      <c r="H17" s="64"/>
      <c r="I17" s="7"/>
      <c r="J17" s="5" t="s">
        <v>16</v>
      </c>
      <c r="K17" s="5">
        <v>3</v>
      </c>
      <c r="L17" s="6" t="s">
        <v>165</v>
      </c>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7</v>
      </c>
      <c r="F20" s="11"/>
      <c r="H20" s="64"/>
      <c r="I20" s="9"/>
      <c r="J20" s="10"/>
      <c r="K20" s="10">
        <f>SUM(K13:K19)</f>
        <v>15</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c r="L23" s="6"/>
    </row>
    <row r="24" spans="2:12">
      <c r="B24" s="64"/>
      <c r="C24" s="7"/>
      <c r="D24" t="s">
        <v>9</v>
      </c>
      <c r="F24" s="8"/>
      <c r="H24" s="64"/>
      <c r="I24" s="7"/>
      <c r="J24" t="s">
        <v>9</v>
      </c>
      <c r="K24">
        <v>2</v>
      </c>
      <c r="L24" s="8" t="s">
        <v>166</v>
      </c>
    </row>
    <row r="25" spans="2:12">
      <c r="B25" s="64"/>
      <c r="C25" s="7"/>
      <c r="D25" s="5" t="s">
        <v>11</v>
      </c>
      <c r="E25" s="5"/>
      <c r="F25" s="6"/>
      <c r="H25" s="64"/>
      <c r="I25" s="7"/>
      <c r="J25" s="5" t="s">
        <v>11</v>
      </c>
      <c r="K25" s="5">
        <v>2</v>
      </c>
      <c r="L25" s="6" t="s">
        <v>167</v>
      </c>
    </row>
    <row r="26" spans="2:12">
      <c r="B26" s="64"/>
      <c r="C26" s="7"/>
      <c r="D26" t="s">
        <v>14</v>
      </c>
      <c r="F26" s="8"/>
      <c r="H26" s="64"/>
      <c r="I26" s="7"/>
      <c r="J26" t="s">
        <v>14</v>
      </c>
      <c r="K26">
        <v>3.5</v>
      </c>
      <c r="L26" s="8" t="s">
        <v>168</v>
      </c>
    </row>
    <row r="27" spans="2:12">
      <c r="B27" s="64"/>
      <c r="C27" s="7"/>
      <c r="D27" s="5" t="s">
        <v>16</v>
      </c>
      <c r="E27" s="5"/>
      <c r="F27" s="6"/>
      <c r="H27" s="64"/>
      <c r="I27" s="7"/>
      <c r="J27" s="5" t="s">
        <v>16</v>
      </c>
      <c r="K27" s="5"/>
      <c r="L27" s="6"/>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7.5</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5</v>
      </c>
      <c r="F33" s="6" t="s">
        <v>169</v>
      </c>
      <c r="H33" s="64"/>
      <c r="I33" s="4"/>
      <c r="J33" s="5" t="s">
        <v>7</v>
      </c>
      <c r="K33" s="5"/>
      <c r="L33" s="6" t="s">
        <v>170</v>
      </c>
    </row>
    <row r="34" spans="2:12" ht="15.95">
      <c r="B34" s="64"/>
      <c r="C34" s="7"/>
      <c r="D34" t="s">
        <v>9</v>
      </c>
      <c r="E34">
        <v>4</v>
      </c>
      <c r="F34" s="14" t="s">
        <v>171</v>
      </c>
      <c r="H34" s="64"/>
      <c r="I34" s="7"/>
      <c r="J34" t="s">
        <v>9</v>
      </c>
      <c r="L34" s="8"/>
    </row>
    <row r="35" spans="2:12" ht="12" customHeight="1">
      <c r="B35" s="64"/>
      <c r="C35" s="7"/>
      <c r="D35" s="5" t="s">
        <v>11</v>
      </c>
      <c r="E35" s="5">
        <v>2</v>
      </c>
      <c r="F35" s="15" t="s">
        <v>172</v>
      </c>
      <c r="H35" s="64"/>
      <c r="I35" s="7"/>
      <c r="J35" s="5" t="s">
        <v>11</v>
      </c>
      <c r="K35" s="5">
        <v>2</v>
      </c>
      <c r="L35" s="6" t="s">
        <v>173</v>
      </c>
    </row>
    <row r="36" spans="2:12">
      <c r="B36" s="64"/>
      <c r="C36" s="7"/>
      <c r="D36" t="s">
        <v>14</v>
      </c>
      <c r="E36">
        <v>5</v>
      </c>
      <c r="F36" s="16" t="s">
        <v>174</v>
      </c>
      <c r="H36" s="64"/>
      <c r="I36" s="7"/>
      <c r="J36" t="s">
        <v>14</v>
      </c>
      <c r="K36">
        <v>4.5</v>
      </c>
      <c r="L36" s="8" t="s">
        <v>175</v>
      </c>
    </row>
    <row r="37" spans="2:12">
      <c r="B37" s="64"/>
      <c r="C37" s="7"/>
      <c r="D37" s="5" t="s">
        <v>16</v>
      </c>
      <c r="E37" s="5">
        <v>5</v>
      </c>
      <c r="F37" s="17" t="s">
        <v>176</v>
      </c>
      <c r="H37" s="64"/>
      <c r="I37" s="7"/>
      <c r="J37" s="5" t="s">
        <v>16</v>
      </c>
      <c r="K37" s="5">
        <v>1.5</v>
      </c>
      <c r="L37" s="6" t="s">
        <v>177</v>
      </c>
    </row>
    <row r="38" spans="2:12">
      <c r="B38" s="64"/>
      <c r="C38" s="7"/>
      <c r="D38" t="s">
        <v>18</v>
      </c>
      <c r="E38">
        <v>4</v>
      </c>
      <c r="F38" s="8" t="s">
        <v>178</v>
      </c>
      <c r="H38" s="64"/>
      <c r="I38" s="7"/>
      <c r="J38" t="s">
        <v>18</v>
      </c>
      <c r="L38" s="8"/>
    </row>
    <row r="39" spans="2:12">
      <c r="B39" s="64"/>
      <c r="C39" s="7"/>
      <c r="D39" s="5" t="s">
        <v>19</v>
      </c>
      <c r="E39" s="5"/>
      <c r="F39" s="6"/>
      <c r="H39" s="64"/>
      <c r="I39" s="7"/>
      <c r="J39" s="5" t="s">
        <v>19</v>
      </c>
      <c r="K39" s="5"/>
      <c r="L39" s="6"/>
    </row>
    <row r="40" spans="2:12">
      <c r="B40" s="64"/>
      <c r="C40" s="9"/>
      <c r="D40" s="10"/>
      <c r="E40" s="10">
        <f>SUM(E33:E39)</f>
        <v>25</v>
      </c>
      <c r="F40" s="11"/>
      <c r="H40" s="64"/>
      <c r="I40" s="9"/>
      <c r="J40" s="10"/>
      <c r="K40" s="10">
        <f>SUM(K33:K39)</f>
        <v>8</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c r="F43" s="6"/>
      <c r="H43" s="64"/>
      <c r="I43" s="4"/>
      <c r="J43" s="5" t="s">
        <v>7</v>
      </c>
      <c r="K43" s="5"/>
      <c r="L43" s="6"/>
    </row>
    <row r="44" spans="2:12">
      <c r="B44" s="64"/>
      <c r="C44" s="7"/>
      <c r="D44" t="s">
        <v>9</v>
      </c>
      <c r="F44" s="8"/>
      <c r="H44" s="64"/>
      <c r="I44" s="7"/>
      <c r="J44" t="s">
        <v>9</v>
      </c>
      <c r="L44" s="8"/>
    </row>
    <row r="45" spans="2:12">
      <c r="B45" s="64"/>
      <c r="C45" s="7"/>
      <c r="D45" s="5" t="s">
        <v>11</v>
      </c>
      <c r="E45" s="5"/>
      <c r="F45" s="6"/>
      <c r="H45" s="64"/>
      <c r="I45" s="7"/>
      <c r="J45" s="5" t="s">
        <v>11</v>
      </c>
      <c r="K45" s="5"/>
      <c r="L45" s="6"/>
    </row>
    <row r="46" spans="2:12">
      <c r="B46" s="64"/>
      <c r="C46" s="7"/>
      <c r="D46" t="s">
        <v>14</v>
      </c>
      <c r="F46" s="8"/>
      <c r="H46" s="64"/>
      <c r="I46" s="7"/>
      <c r="J46" t="s">
        <v>14</v>
      </c>
      <c r="L46" s="8"/>
    </row>
    <row r="47" spans="2:12">
      <c r="B47" s="64"/>
      <c r="C47" s="7"/>
      <c r="D47" s="5" t="s">
        <v>16</v>
      </c>
      <c r="E47" s="5"/>
      <c r="F47" s="6"/>
      <c r="H47" s="64"/>
      <c r="I47" s="7"/>
      <c r="J47" s="5" t="s">
        <v>16</v>
      </c>
      <c r="K47" s="5"/>
      <c r="L47" s="6"/>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0</v>
      </c>
      <c r="F50" s="11"/>
      <c r="H50" s="64"/>
      <c r="I50" s="9"/>
      <c r="J50" s="10"/>
      <c r="K50" s="10">
        <f>SUM(K43:K49)</f>
        <v>0</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AD2D4-B59A-427B-A748-31BD5BDDE43B}">
  <dimension ref="B2:L50"/>
  <sheetViews>
    <sheetView topLeftCell="A6" workbookViewId="0">
      <selection activeCell="L41" sqref="L41"/>
    </sheetView>
  </sheetViews>
  <sheetFormatPr defaultColWidth="8.85546875" defaultRowHeight="15"/>
  <cols>
    <col min="4" max="4" width="11.42578125" bestFit="1" customWidth="1"/>
    <col min="6" max="6" width="76.42578125" customWidth="1"/>
    <col min="10" max="10" width="11.425781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11</v>
      </c>
      <c r="F3" s="6" t="s">
        <v>179</v>
      </c>
      <c r="H3" s="64"/>
      <c r="I3" s="4"/>
      <c r="J3" s="5" t="s">
        <v>7</v>
      </c>
      <c r="K3" s="5">
        <v>4.5</v>
      </c>
      <c r="L3" s="6" t="s">
        <v>180</v>
      </c>
    </row>
    <row r="4" spans="2:12">
      <c r="B4" s="64"/>
      <c r="C4" s="7"/>
      <c r="D4" t="s">
        <v>9</v>
      </c>
      <c r="E4">
        <v>11</v>
      </c>
      <c r="F4" s="8" t="s">
        <v>181</v>
      </c>
      <c r="H4" s="64"/>
      <c r="I4" s="7"/>
      <c r="J4" t="s">
        <v>9</v>
      </c>
      <c r="L4" s="8"/>
    </row>
    <row r="5" spans="2:12">
      <c r="B5" s="64"/>
      <c r="C5" s="7"/>
      <c r="D5" s="5" t="s">
        <v>11</v>
      </c>
      <c r="E5" s="5">
        <v>13</v>
      </c>
      <c r="F5" s="5" t="s">
        <v>182</v>
      </c>
      <c r="H5" s="64"/>
      <c r="I5" s="7"/>
      <c r="J5" s="5" t="s">
        <v>11</v>
      </c>
      <c r="K5" s="5">
        <v>8</v>
      </c>
      <c r="L5" s="6" t="s">
        <v>183</v>
      </c>
    </row>
    <row r="6" spans="2:12">
      <c r="B6" s="64"/>
      <c r="C6" s="7"/>
      <c r="D6" t="s">
        <v>14</v>
      </c>
      <c r="E6">
        <v>12.5</v>
      </c>
      <c r="F6" s="28" t="s">
        <v>184</v>
      </c>
      <c r="H6" s="64"/>
      <c r="I6" s="7"/>
      <c r="J6" t="s">
        <v>14</v>
      </c>
      <c r="K6">
        <v>7</v>
      </c>
      <c r="L6" s="8" t="s">
        <v>185</v>
      </c>
    </row>
    <row r="7" spans="2:12">
      <c r="B7" s="64"/>
      <c r="C7" s="7"/>
      <c r="D7" s="5" t="s">
        <v>16</v>
      </c>
      <c r="E7" s="5">
        <v>12</v>
      </c>
      <c r="F7" s="6" t="s">
        <v>186</v>
      </c>
      <c r="H7" s="64"/>
      <c r="I7" s="7"/>
      <c r="J7" s="5" t="s">
        <v>16</v>
      </c>
      <c r="K7" s="5"/>
      <c r="L7" s="6"/>
    </row>
    <row r="8" spans="2:12">
      <c r="B8" s="64"/>
      <c r="C8" s="7"/>
      <c r="D8" t="s">
        <v>18</v>
      </c>
      <c r="E8">
        <v>7</v>
      </c>
      <c r="F8" s="8" t="s">
        <v>187</v>
      </c>
      <c r="H8" s="64"/>
      <c r="I8" s="7"/>
      <c r="J8" t="s">
        <v>18</v>
      </c>
      <c r="L8" s="8"/>
    </row>
    <row r="9" spans="2:12">
      <c r="B9" s="64"/>
      <c r="C9" s="7"/>
      <c r="D9" s="5" t="s">
        <v>19</v>
      </c>
      <c r="E9" s="5"/>
      <c r="F9" s="6"/>
      <c r="H9" s="64"/>
      <c r="I9" s="7"/>
      <c r="J9" s="5" t="s">
        <v>19</v>
      </c>
      <c r="K9" s="5"/>
      <c r="L9" s="6"/>
    </row>
    <row r="10" spans="2:12">
      <c r="B10" s="64"/>
      <c r="C10" s="9"/>
      <c r="D10" s="10"/>
      <c r="E10" s="10">
        <f>SUM(E3:E9)</f>
        <v>66.5</v>
      </c>
      <c r="F10" s="11"/>
      <c r="H10" s="64"/>
      <c r="I10" s="9"/>
      <c r="J10" s="10"/>
      <c r="K10" s="10">
        <f>SUM(K3:K9)</f>
        <v>19.5</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6.5</v>
      </c>
      <c r="F13" s="6" t="s">
        <v>188</v>
      </c>
      <c r="H13" s="64"/>
      <c r="I13" s="4"/>
      <c r="J13" s="5" t="s">
        <v>7</v>
      </c>
      <c r="K13" s="5">
        <v>3</v>
      </c>
      <c r="L13" s="6" t="s">
        <v>189</v>
      </c>
    </row>
    <row r="14" spans="2:12">
      <c r="B14" s="64"/>
      <c r="C14" s="7"/>
      <c r="D14" t="s">
        <v>9</v>
      </c>
      <c r="E14">
        <v>3.5</v>
      </c>
      <c r="F14" s="8" t="s">
        <v>190</v>
      </c>
      <c r="G14" t="s">
        <v>26</v>
      </c>
      <c r="H14" s="64"/>
      <c r="I14" s="7"/>
      <c r="J14" t="s">
        <v>9</v>
      </c>
      <c r="K14">
        <v>2</v>
      </c>
      <c r="L14" s="8" t="s">
        <v>191</v>
      </c>
    </row>
    <row r="15" spans="2:12">
      <c r="B15" s="64"/>
      <c r="C15" s="7"/>
      <c r="D15" s="5" t="s">
        <v>11</v>
      </c>
      <c r="E15" s="5">
        <v>2</v>
      </c>
      <c r="F15" s="6" t="s">
        <v>192</v>
      </c>
      <c r="H15" s="64"/>
      <c r="I15" s="7"/>
      <c r="J15" s="5" t="s">
        <v>11</v>
      </c>
      <c r="K15" s="5">
        <v>4</v>
      </c>
      <c r="L15" s="6" t="s">
        <v>193</v>
      </c>
    </row>
    <row r="16" spans="2:12">
      <c r="B16" s="64"/>
      <c r="C16" s="7"/>
      <c r="D16" t="s">
        <v>14</v>
      </c>
      <c r="E16">
        <v>2</v>
      </c>
      <c r="F16" s="8" t="s">
        <v>194</v>
      </c>
      <c r="H16" s="64"/>
      <c r="I16" s="7"/>
      <c r="J16" t="s">
        <v>14</v>
      </c>
      <c r="K16">
        <v>2</v>
      </c>
      <c r="L16" s="8" t="s">
        <v>195</v>
      </c>
    </row>
    <row r="17" spans="2:12">
      <c r="B17" s="64"/>
      <c r="C17" s="7"/>
      <c r="D17" s="5" t="s">
        <v>16</v>
      </c>
      <c r="E17" s="5"/>
      <c r="F17" s="25"/>
      <c r="H17" s="64"/>
      <c r="I17" s="7"/>
      <c r="J17" s="5" t="s">
        <v>16</v>
      </c>
      <c r="K17" s="5">
        <v>2</v>
      </c>
      <c r="L17" s="6" t="s">
        <v>196</v>
      </c>
    </row>
    <row r="18" spans="2:12">
      <c r="B18" s="64"/>
      <c r="C18" s="7"/>
      <c r="D18" t="s">
        <v>18</v>
      </c>
      <c r="F18" s="26"/>
      <c r="H18" s="64"/>
      <c r="I18" s="7"/>
      <c r="J18" t="s">
        <v>18</v>
      </c>
      <c r="L18" s="8"/>
    </row>
    <row r="19" spans="2:12">
      <c r="B19" s="64"/>
      <c r="C19" s="7"/>
      <c r="D19" s="5" t="s">
        <v>19</v>
      </c>
      <c r="E19" s="5"/>
      <c r="F19" s="6"/>
      <c r="H19" s="64"/>
      <c r="I19" s="7"/>
      <c r="J19" s="5" t="s">
        <v>19</v>
      </c>
      <c r="K19" s="5"/>
      <c r="L19" s="6"/>
    </row>
    <row r="20" spans="2:12">
      <c r="B20" s="64"/>
      <c r="C20" s="9"/>
      <c r="D20" s="10"/>
      <c r="E20" s="10">
        <f>SUM(E13:E19)</f>
        <v>14</v>
      </c>
      <c r="F20" s="11"/>
      <c r="H20" s="64"/>
      <c r="I20" s="9"/>
      <c r="J20" s="10"/>
      <c r="K20" s="10">
        <f>SUM(K13:K19)</f>
        <v>13</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v>3</v>
      </c>
      <c r="L23" s="6" t="s">
        <v>197</v>
      </c>
    </row>
    <row r="24" spans="2:12">
      <c r="B24" s="64"/>
      <c r="C24" s="7"/>
      <c r="D24" t="s">
        <v>9</v>
      </c>
      <c r="F24" s="8"/>
      <c r="H24" s="64"/>
      <c r="I24" s="7"/>
      <c r="J24" t="s">
        <v>9</v>
      </c>
      <c r="K24">
        <v>3</v>
      </c>
      <c r="L24" s="8" t="s">
        <v>198</v>
      </c>
    </row>
    <row r="25" spans="2:12">
      <c r="B25" s="64"/>
      <c r="C25" s="7"/>
      <c r="D25" s="5" t="s">
        <v>11</v>
      </c>
      <c r="E25" s="5"/>
      <c r="F25" s="6"/>
      <c r="H25" s="64"/>
      <c r="I25" s="7"/>
      <c r="J25" s="5" t="s">
        <v>11</v>
      </c>
      <c r="K25" s="5">
        <v>4</v>
      </c>
      <c r="L25" s="6" t="s">
        <v>199</v>
      </c>
    </row>
    <row r="26" spans="2:12">
      <c r="B26" s="64"/>
      <c r="C26" s="7"/>
      <c r="D26" t="s">
        <v>14</v>
      </c>
      <c r="F26" s="8"/>
      <c r="H26" s="64"/>
      <c r="I26" s="7"/>
      <c r="J26" t="s">
        <v>14</v>
      </c>
      <c r="K26">
        <v>11</v>
      </c>
      <c r="L26" s="8" t="s">
        <v>200</v>
      </c>
    </row>
    <row r="27" spans="2:12">
      <c r="B27" s="64"/>
      <c r="C27" s="7"/>
      <c r="D27" s="5" t="s">
        <v>16</v>
      </c>
      <c r="E27" s="5"/>
      <c r="F27" s="6"/>
      <c r="H27" s="64"/>
      <c r="I27" s="7"/>
      <c r="J27" s="5" t="s">
        <v>16</v>
      </c>
      <c r="K27" s="5">
        <v>2</v>
      </c>
      <c r="L27" s="6" t="s">
        <v>201</v>
      </c>
    </row>
    <row r="28" spans="2:12">
      <c r="B28" s="64"/>
      <c r="C28" s="7"/>
      <c r="D28" t="s">
        <v>18</v>
      </c>
      <c r="F28" s="8"/>
      <c r="H28" s="64"/>
      <c r="I28" s="7"/>
      <c r="J28" t="s">
        <v>18</v>
      </c>
      <c r="L28" s="8"/>
    </row>
    <row r="29" spans="2:12">
      <c r="B29" s="64"/>
      <c r="C29" s="7"/>
      <c r="D29" s="5" t="s">
        <v>19</v>
      </c>
      <c r="E29" s="5"/>
      <c r="F29" s="6"/>
      <c r="H29" s="64"/>
      <c r="I29" s="7"/>
      <c r="J29" s="5" t="s">
        <v>19</v>
      </c>
      <c r="K29" s="5">
        <v>1</v>
      </c>
      <c r="L29" s="6" t="s">
        <v>202</v>
      </c>
    </row>
    <row r="30" spans="2:12">
      <c r="B30" s="64"/>
      <c r="C30" s="9"/>
      <c r="D30" s="10"/>
      <c r="E30" s="10">
        <f>SUM(E23:E29)</f>
        <v>0</v>
      </c>
      <c r="F30" s="11"/>
      <c r="H30" s="64"/>
      <c r="I30" s="9"/>
      <c r="J30" s="10"/>
      <c r="K30" s="10">
        <f>SUM(K23:K29)</f>
        <v>24</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c r="F33" s="6"/>
      <c r="H33" s="64"/>
      <c r="I33" s="4"/>
      <c r="J33" s="5" t="s">
        <v>7</v>
      </c>
      <c r="K33" s="5">
        <v>4</v>
      </c>
      <c r="L33" s="6" t="s">
        <v>203</v>
      </c>
    </row>
    <row r="34" spans="2:12" ht="15.95">
      <c r="B34" s="64"/>
      <c r="C34" s="7"/>
      <c r="D34" t="s">
        <v>9</v>
      </c>
      <c r="E34">
        <v>1</v>
      </c>
      <c r="F34" s="14" t="s">
        <v>204</v>
      </c>
      <c r="H34" s="64"/>
      <c r="I34" s="7"/>
      <c r="J34" t="s">
        <v>9</v>
      </c>
      <c r="K34">
        <v>4</v>
      </c>
      <c r="L34" s="8" t="s">
        <v>205</v>
      </c>
    </row>
    <row r="35" spans="2:12" ht="12" customHeight="1">
      <c r="B35" s="64"/>
      <c r="C35" s="7"/>
      <c r="D35" s="5" t="s">
        <v>11</v>
      </c>
      <c r="E35" s="5">
        <v>7.5</v>
      </c>
      <c r="F35" s="15" t="s">
        <v>206</v>
      </c>
      <c r="H35" s="64"/>
      <c r="I35" s="7"/>
      <c r="J35" s="5" t="s">
        <v>11</v>
      </c>
      <c r="K35" s="5">
        <v>4</v>
      </c>
      <c r="L35" s="6" t="s">
        <v>207</v>
      </c>
    </row>
    <row r="36" spans="2:12">
      <c r="B36" s="64"/>
      <c r="C36" s="7"/>
      <c r="D36" t="s">
        <v>14</v>
      </c>
      <c r="E36">
        <v>4</v>
      </c>
      <c r="F36" s="16" t="s">
        <v>208</v>
      </c>
      <c r="H36" s="64"/>
      <c r="I36" s="7"/>
      <c r="J36" t="s">
        <v>14</v>
      </c>
      <c r="K36">
        <v>3.5</v>
      </c>
      <c r="L36" s="8" t="s">
        <v>209</v>
      </c>
    </row>
    <row r="37" spans="2:12">
      <c r="B37" s="64"/>
      <c r="C37" s="7"/>
      <c r="D37" s="5" t="s">
        <v>16</v>
      </c>
      <c r="E37" s="5">
        <v>5</v>
      </c>
      <c r="F37" s="17" t="s">
        <v>210</v>
      </c>
      <c r="H37" s="64"/>
      <c r="I37" s="7"/>
      <c r="J37" s="5" t="s">
        <v>16</v>
      </c>
      <c r="K37" s="5">
        <v>4</v>
      </c>
      <c r="L37" s="6" t="s">
        <v>211</v>
      </c>
    </row>
    <row r="38" spans="2:12">
      <c r="B38" s="64"/>
      <c r="C38" s="7"/>
      <c r="D38" t="s">
        <v>18</v>
      </c>
      <c r="E38">
        <v>2</v>
      </c>
      <c r="F38" s="8" t="s">
        <v>212</v>
      </c>
      <c r="H38" s="64"/>
      <c r="I38" s="7"/>
      <c r="J38" t="s">
        <v>18</v>
      </c>
      <c r="K38">
        <v>3</v>
      </c>
      <c r="L38" s="8" t="s">
        <v>213</v>
      </c>
    </row>
    <row r="39" spans="2:12">
      <c r="B39" s="64"/>
      <c r="C39" s="7"/>
      <c r="D39" s="5" t="s">
        <v>19</v>
      </c>
      <c r="E39" s="5">
        <v>1</v>
      </c>
      <c r="F39" s="6" t="s">
        <v>103</v>
      </c>
      <c r="H39" s="64"/>
      <c r="I39" s="7"/>
      <c r="J39" s="5" t="s">
        <v>19</v>
      </c>
      <c r="K39" s="5">
        <v>13.5</v>
      </c>
      <c r="L39" s="6" t="s">
        <v>214</v>
      </c>
    </row>
    <row r="40" spans="2:12">
      <c r="B40" s="64"/>
      <c r="C40" s="9"/>
      <c r="D40" s="10"/>
      <c r="E40" s="10">
        <f>SUM(E33:E39)</f>
        <v>20.5</v>
      </c>
      <c r="F40" s="11"/>
      <c r="H40" s="64"/>
      <c r="I40" s="9"/>
      <c r="J40" s="10"/>
      <c r="K40" s="10">
        <f>SUM(K33:K39)</f>
        <v>36</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5</v>
      </c>
      <c r="F43" s="6" t="s">
        <v>215</v>
      </c>
      <c r="H43" s="64"/>
      <c r="I43" s="4"/>
      <c r="J43" s="5" t="s">
        <v>7</v>
      </c>
      <c r="K43" s="5">
        <v>3</v>
      </c>
      <c r="L43" s="6" t="s">
        <v>216</v>
      </c>
    </row>
    <row r="44" spans="2:12">
      <c r="B44" s="64"/>
      <c r="C44" s="7"/>
      <c r="D44" t="s">
        <v>9</v>
      </c>
      <c r="E44">
        <v>4</v>
      </c>
      <c r="F44" s="8" t="s">
        <v>217</v>
      </c>
      <c r="H44" s="64"/>
      <c r="I44" s="7"/>
      <c r="J44" t="s">
        <v>9</v>
      </c>
      <c r="K44">
        <v>2.5</v>
      </c>
      <c r="L44" s="8" t="s">
        <v>218</v>
      </c>
    </row>
    <row r="45" spans="2:12">
      <c r="B45" s="64"/>
      <c r="C45" s="7"/>
      <c r="D45" s="5" t="s">
        <v>11</v>
      </c>
      <c r="E45" s="5">
        <v>4</v>
      </c>
      <c r="F45" s="6" t="s">
        <v>219</v>
      </c>
      <c r="H45" s="64"/>
      <c r="I45" s="7"/>
      <c r="J45" s="5" t="s">
        <v>11</v>
      </c>
      <c r="K45" s="5">
        <v>3</v>
      </c>
      <c r="L45" s="6" t="s">
        <v>220</v>
      </c>
    </row>
    <row r="46" spans="2:12" ht="32.1">
      <c r="B46" s="64"/>
      <c r="C46" s="7"/>
      <c r="D46" t="s">
        <v>14</v>
      </c>
      <c r="E46">
        <v>4</v>
      </c>
      <c r="F46" s="19" t="s">
        <v>221</v>
      </c>
      <c r="H46" s="64"/>
      <c r="I46" s="7"/>
      <c r="J46" t="s">
        <v>14</v>
      </c>
      <c r="K46">
        <v>0.5</v>
      </c>
      <c r="L46" s="8" t="s">
        <v>222</v>
      </c>
    </row>
    <row r="47" spans="2:12" ht="32.1">
      <c r="B47" s="64"/>
      <c r="C47" s="7"/>
      <c r="D47" s="5" t="s">
        <v>16</v>
      </c>
      <c r="E47" s="5">
        <v>3</v>
      </c>
      <c r="F47" s="20" t="s">
        <v>223</v>
      </c>
      <c r="H47" s="64"/>
      <c r="I47" s="7"/>
      <c r="J47" s="5" t="s">
        <v>16</v>
      </c>
      <c r="K47" s="5"/>
      <c r="L47" s="6"/>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20</v>
      </c>
      <c r="F50" s="11"/>
      <c r="H50" s="64"/>
      <c r="I50" s="9"/>
      <c r="J50" s="10"/>
      <c r="K50" s="10">
        <f>SUM(K43:K49)</f>
        <v>9</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5949B-A965-494A-912D-99E13B5D4760}">
  <dimension ref="B2:L50"/>
  <sheetViews>
    <sheetView topLeftCell="A8" workbookViewId="0">
      <selection activeCell="G10" sqref="G10"/>
    </sheetView>
  </sheetViews>
  <sheetFormatPr defaultColWidth="8.85546875" defaultRowHeight="15"/>
  <cols>
    <col min="4" max="4" width="11.42578125" bestFit="1" customWidth="1"/>
    <col min="6" max="6" width="76.42578125" customWidth="1"/>
    <col min="10" max="10" width="11.425781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8</v>
      </c>
      <c r="F3" s="6" t="s">
        <v>224</v>
      </c>
      <c r="H3" s="64"/>
      <c r="I3" s="4"/>
      <c r="J3" s="5" t="s">
        <v>7</v>
      </c>
      <c r="K3" s="5"/>
      <c r="L3" s="6"/>
    </row>
    <row r="4" spans="2:12">
      <c r="B4" s="64"/>
      <c r="C4" s="7"/>
      <c r="D4" t="s">
        <v>9</v>
      </c>
      <c r="E4">
        <v>8</v>
      </c>
      <c r="F4" s="8" t="s">
        <v>225</v>
      </c>
      <c r="H4" s="64"/>
      <c r="I4" s="7"/>
      <c r="J4" t="s">
        <v>9</v>
      </c>
      <c r="K4">
        <v>1</v>
      </c>
      <c r="L4" s="8" t="s">
        <v>226</v>
      </c>
    </row>
    <row r="5" spans="2:12">
      <c r="B5" s="64"/>
      <c r="C5" s="7"/>
      <c r="D5" s="5" t="s">
        <v>11</v>
      </c>
      <c r="E5" s="5">
        <v>10</v>
      </c>
      <c r="F5" s="6" t="s">
        <v>227</v>
      </c>
      <c r="H5" s="64"/>
      <c r="I5" s="7"/>
      <c r="J5" s="5" t="s">
        <v>11</v>
      </c>
      <c r="K5" s="5">
        <v>0.5</v>
      </c>
      <c r="L5" s="6" t="s">
        <v>228</v>
      </c>
    </row>
    <row r="6" spans="2:12">
      <c r="B6" s="64"/>
      <c r="C6" s="7"/>
      <c r="D6" t="s">
        <v>14</v>
      </c>
      <c r="E6">
        <v>8</v>
      </c>
      <c r="F6" s="8" t="s">
        <v>229</v>
      </c>
      <c r="H6" s="64"/>
      <c r="I6" s="7"/>
      <c r="J6" t="s">
        <v>14</v>
      </c>
      <c r="K6">
        <v>2.5</v>
      </c>
      <c r="L6" s="8" t="s">
        <v>230</v>
      </c>
    </row>
    <row r="7" spans="2:12">
      <c r="B7" s="64"/>
      <c r="C7" s="7"/>
      <c r="D7" s="5" t="s">
        <v>16</v>
      </c>
      <c r="E7" s="5">
        <v>7</v>
      </c>
      <c r="F7" s="6" t="s">
        <v>231</v>
      </c>
      <c r="H7" s="64"/>
      <c r="I7" s="7"/>
      <c r="J7" s="5" t="s">
        <v>16</v>
      </c>
      <c r="K7" s="5"/>
      <c r="L7" s="6"/>
    </row>
    <row r="8" spans="2:12">
      <c r="B8" s="64"/>
      <c r="C8" s="7"/>
      <c r="D8" t="s">
        <v>18</v>
      </c>
      <c r="E8">
        <v>2.5</v>
      </c>
      <c r="F8" s="8" t="s">
        <v>232</v>
      </c>
      <c r="H8" s="64"/>
      <c r="I8" s="7"/>
      <c r="J8" t="s">
        <v>18</v>
      </c>
      <c r="L8" s="8"/>
    </row>
    <row r="9" spans="2:12">
      <c r="B9" s="64"/>
      <c r="C9" s="7"/>
      <c r="D9" s="5" t="s">
        <v>19</v>
      </c>
      <c r="E9" s="5">
        <v>2</v>
      </c>
      <c r="F9" s="11" t="s">
        <v>233</v>
      </c>
      <c r="H9" s="64"/>
      <c r="I9" s="7"/>
      <c r="J9" s="5" t="s">
        <v>19</v>
      </c>
      <c r="K9" s="5"/>
      <c r="L9" s="6"/>
    </row>
    <row r="10" spans="2:12">
      <c r="B10" s="64"/>
      <c r="C10" s="9"/>
      <c r="D10" s="10"/>
      <c r="E10" s="10">
        <f>SUM(E3:E9)</f>
        <v>45.5</v>
      </c>
      <c r="H10" s="64"/>
      <c r="I10" s="9"/>
      <c r="J10" s="10"/>
      <c r="K10" s="10">
        <f>SUM(K3:K9)</f>
        <v>4</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1</v>
      </c>
      <c r="F13" s="6" t="s">
        <v>234</v>
      </c>
      <c r="H13" s="64"/>
      <c r="I13" s="4"/>
      <c r="J13" s="5" t="s">
        <v>7</v>
      </c>
      <c r="K13" s="5">
        <v>1</v>
      </c>
      <c r="L13" s="6" t="s">
        <v>235</v>
      </c>
    </row>
    <row r="14" spans="2:12">
      <c r="B14" s="64"/>
      <c r="C14" s="7"/>
      <c r="D14" t="s">
        <v>9</v>
      </c>
      <c r="E14">
        <v>2.5</v>
      </c>
      <c r="F14" s="8" t="s">
        <v>236</v>
      </c>
      <c r="G14" t="s">
        <v>26</v>
      </c>
      <c r="H14" s="64"/>
      <c r="I14" s="7"/>
      <c r="J14" t="s">
        <v>9</v>
      </c>
      <c r="K14">
        <v>4</v>
      </c>
      <c r="L14" s="8" t="s">
        <v>237</v>
      </c>
    </row>
    <row r="15" spans="2:12">
      <c r="B15" s="64"/>
      <c r="C15" s="7"/>
      <c r="D15" s="5" t="s">
        <v>11</v>
      </c>
      <c r="E15" s="5">
        <v>5</v>
      </c>
      <c r="F15" s="6" t="s">
        <v>238</v>
      </c>
      <c r="H15" s="64"/>
      <c r="I15" s="7"/>
      <c r="J15" s="5" t="s">
        <v>11</v>
      </c>
      <c r="K15" s="5">
        <v>3</v>
      </c>
      <c r="L15" s="6" t="s">
        <v>239</v>
      </c>
    </row>
    <row r="16" spans="2:12">
      <c r="B16" s="64"/>
      <c r="C16" s="7"/>
      <c r="D16" t="s">
        <v>14</v>
      </c>
      <c r="E16">
        <v>1</v>
      </c>
      <c r="F16" s="8" t="s">
        <v>240</v>
      </c>
      <c r="H16" s="64"/>
      <c r="I16" s="7"/>
      <c r="J16" t="s">
        <v>14</v>
      </c>
      <c r="K16">
        <v>2</v>
      </c>
      <c r="L16" s="8" t="s">
        <v>241</v>
      </c>
    </row>
    <row r="17" spans="2:12">
      <c r="B17" s="64"/>
      <c r="C17" s="7"/>
      <c r="D17" s="5" t="s">
        <v>16</v>
      </c>
      <c r="E17" s="5">
        <v>1</v>
      </c>
      <c r="F17" s="25" t="s">
        <v>242</v>
      </c>
      <c r="H17" s="64"/>
      <c r="I17" s="7"/>
      <c r="J17" s="5" t="s">
        <v>16</v>
      </c>
      <c r="K17" s="5">
        <v>3</v>
      </c>
      <c r="L17" s="6" t="s">
        <v>243</v>
      </c>
    </row>
    <row r="18" spans="2:12">
      <c r="B18" s="64"/>
      <c r="C18" s="7"/>
      <c r="D18" t="s">
        <v>18</v>
      </c>
      <c r="F18" s="26"/>
      <c r="H18" s="64"/>
      <c r="I18" s="7"/>
      <c r="J18" t="s">
        <v>18</v>
      </c>
      <c r="L18" s="8"/>
    </row>
    <row r="19" spans="2:12">
      <c r="B19" s="64"/>
      <c r="C19" s="7"/>
      <c r="D19" s="5" t="s">
        <v>19</v>
      </c>
      <c r="E19" s="5">
        <v>3.5</v>
      </c>
      <c r="F19" s="6" t="s">
        <v>244</v>
      </c>
      <c r="H19" s="64"/>
      <c r="I19" s="7"/>
      <c r="J19" s="5" t="s">
        <v>19</v>
      </c>
      <c r="K19" s="5"/>
      <c r="L19" s="6"/>
    </row>
    <row r="20" spans="2:12">
      <c r="B20" s="64"/>
      <c r="C20" s="9"/>
      <c r="D20" s="10"/>
      <c r="E20" s="10">
        <f>SUM(E13:E19)</f>
        <v>14</v>
      </c>
      <c r="F20" s="11"/>
      <c r="H20" s="64"/>
      <c r="I20" s="9"/>
      <c r="J20" s="10"/>
      <c r="K20" s="10">
        <f>SUM(K13:K19)</f>
        <v>13</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v>1</v>
      </c>
      <c r="L23" s="6" t="s">
        <v>245</v>
      </c>
    </row>
    <row r="24" spans="2:12">
      <c r="B24" s="64"/>
      <c r="C24" s="7"/>
      <c r="D24" t="s">
        <v>9</v>
      </c>
      <c r="F24" s="8"/>
      <c r="H24" s="64"/>
      <c r="I24" s="7"/>
      <c r="J24" t="s">
        <v>9</v>
      </c>
      <c r="K24">
        <v>4</v>
      </c>
      <c r="L24" s="8" t="s">
        <v>246</v>
      </c>
    </row>
    <row r="25" spans="2:12">
      <c r="B25" s="64"/>
      <c r="C25" s="7"/>
      <c r="D25" s="5" t="s">
        <v>11</v>
      </c>
      <c r="E25" s="5"/>
      <c r="F25" s="6"/>
      <c r="H25" s="64"/>
      <c r="I25" s="7"/>
      <c r="J25" s="5" t="s">
        <v>11</v>
      </c>
      <c r="K25" s="5">
        <v>2</v>
      </c>
      <c r="L25" s="6" t="s">
        <v>247</v>
      </c>
    </row>
    <row r="26" spans="2:12">
      <c r="B26" s="64"/>
      <c r="C26" s="7"/>
      <c r="D26" t="s">
        <v>14</v>
      </c>
      <c r="F26" s="8"/>
      <c r="H26" s="64"/>
      <c r="I26" s="7"/>
      <c r="J26" t="s">
        <v>14</v>
      </c>
      <c r="K26">
        <v>4</v>
      </c>
      <c r="L26" s="8" t="s">
        <v>248</v>
      </c>
    </row>
    <row r="27" spans="2:12">
      <c r="B27" s="64"/>
      <c r="C27" s="7"/>
      <c r="D27" s="5" t="s">
        <v>16</v>
      </c>
      <c r="E27" s="5"/>
      <c r="F27" s="6"/>
      <c r="H27" s="64"/>
      <c r="I27" s="7"/>
      <c r="J27" s="5" t="s">
        <v>16</v>
      </c>
      <c r="K27" s="5">
        <v>1</v>
      </c>
      <c r="L27" s="6" t="s">
        <v>249</v>
      </c>
    </row>
    <row r="28" spans="2:12">
      <c r="B28" s="64"/>
      <c r="C28" s="7"/>
      <c r="D28" t="s">
        <v>18</v>
      </c>
      <c r="F28" s="8"/>
      <c r="H28" s="64"/>
      <c r="I28" s="7"/>
      <c r="J28" t="s">
        <v>18</v>
      </c>
      <c r="L28" s="8"/>
    </row>
    <row r="29" spans="2:12">
      <c r="B29" s="64"/>
      <c r="C29" s="7"/>
      <c r="D29" s="5" t="s">
        <v>19</v>
      </c>
      <c r="E29" s="5"/>
      <c r="F29" s="6"/>
      <c r="H29" s="64"/>
      <c r="I29" s="7"/>
      <c r="J29" s="5" t="s">
        <v>19</v>
      </c>
      <c r="K29" s="5"/>
      <c r="L29" s="6"/>
    </row>
    <row r="30" spans="2:12">
      <c r="B30" s="64"/>
      <c r="C30" s="9"/>
      <c r="D30" s="10"/>
      <c r="E30" s="10">
        <f>SUM(E23:E29)</f>
        <v>0</v>
      </c>
      <c r="F30" s="11"/>
      <c r="H30" s="64"/>
      <c r="I30" s="9"/>
      <c r="J30" s="10"/>
      <c r="K30" s="10">
        <f>SUM(K23:K29)</f>
        <v>12</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3</v>
      </c>
      <c r="F33" s="6" t="s">
        <v>250</v>
      </c>
      <c r="H33" s="64"/>
      <c r="I33" s="4"/>
      <c r="J33" s="5" t="s">
        <v>7</v>
      </c>
      <c r="K33" s="5">
        <v>1.5</v>
      </c>
      <c r="L33" s="6" t="s">
        <v>251</v>
      </c>
    </row>
    <row r="34" spans="2:12" ht="15.95">
      <c r="B34" s="64"/>
      <c r="C34" s="7"/>
      <c r="D34" t="s">
        <v>9</v>
      </c>
      <c r="E34">
        <v>3</v>
      </c>
      <c r="F34" s="14" t="s">
        <v>252</v>
      </c>
      <c r="H34" s="64"/>
      <c r="I34" s="7"/>
      <c r="J34" t="s">
        <v>9</v>
      </c>
      <c r="L34" s="8"/>
    </row>
    <row r="35" spans="2:12" ht="12" customHeight="1">
      <c r="B35" s="64"/>
      <c r="C35" s="7"/>
      <c r="D35" s="5" t="s">
        <v>11</v>
      </c>
      <c r="E35" s="5">
        <v>4.5</v>
      </c>
      <c r="F35" s="15" t="s">
        <v>253</v>
      </c>
      <c r="H35" s="64"/>
      <c r="I35" s="7"/>
      <c r="J35" s="5" t="s">
        <v>11</v>
      </c>
      <c r="K35" s="5"/>
      <c r="L35" s="6" t="s">
        <v>254</v>
      </c>
    </row>
    <row r="36" spans="2:12">
      <c r="B36" s="64"/>
      <c r="C36" s="7"/>
      <c r="D36" t="s">
        <v>14</v>
      </c>
      <c r="E36">
        <v>5</v>
      </c>
      <c r="F36" s="16" t="s">
        <v>255</v>
      </c>
      <c r="H36" s="64"/>
      <c r="I36" s="7"/>
      <c r="J36" t="s">
        <v>14</v>
      </c>
      <c r="L36" s="8" t="s">
        <v>254</v>
      </c>
    </row>
    <row r="37" spans="2:12">
      <c r="B37" s="64"/>
      <c r="C37" s="7"/>
      <c r="D37" s="5" t="s">
        <v>16</v>
      </c>
      <c r="E37" s="5">
        <v>3</v>
      </c>
      <c r="F37" s="17" t="s">
        <v>256</v>
      </c>
      <c r="H37" s="64"/>
      <c r="I37" s="7"/>
      <c r="J37" s="5" t="s">
        <v>16</v>
      </c>
      <c r="K37" s="5">
        <v>1</v>
      </c>
      <c r="L37" s="6" t="s">
        <v>257</v>
      </c>
    </row>
    <row r="38" spans="2:12">
      <c r="B38" s="64"/>
      <c r="C38" s="7"/>
      <c r="D38" t="s">
        <v>18</v>
      </c>
      <c r="E38">
        <v>1</v>
      </c>
      <c r="F38" s="8" t="s">
        <v>258</v>
      </c>
      <c r="H38" s="64"/>
      <c r="I38" s="7"/>
      <c r="J38" t="s">
        <v>18</v>
      </c>
      <c r="L38" s="8"/>
    </row>
    <row r="39" spans="2:12">
      <c r="B39" s="64"/>
      <c r="C39" s="7"/>
      <c r="D39" s="5" t="s">
        <v>19</v>
      </c>
      <c r="E39" s="5">
        <v>1.5</v>
      </c>
      <c r="F39" s="6" t="s">
        <v>259</v>
      </c>
      <c r="H39" s="64"/>
      <c r="I39" s="7"/>
      <c r="J39" s="5" t="s">
        <v>19</v>
      </c>
      <c r="K39" s="5"/>
      <c r="L39" s="6"/>
    </row>
    <row r="40" spans="2:12">
      <c r="B40" s="64"/>
      <c r="C40" s="9"/>
      <c r="D40" s="10"/>
      <c r="E40" s="10">
        <f>SUM(E33:E39)</f>
        <v>21</v>
      </c>
      <c r="F40" s="11"/>
      <c r="H40" s="64"/>
      <c r="I40" s="9"/>
      <c r="J40" s="10"/>
      <c r="K40" s="10">
        <f>SUM(K33:K39)</f>
        <v>2.5</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4</v>
      </c>
      <c r="F43" s="6" t="s">
        <v>260</v>
      </c>
      <c r="H43" s="64"/>
      <c r="I43" s="4"/>
      <c r="J43" s="5" t="s">
        <v>7</v>
      </c>
      <c r="K43" s="5"/>
      <c r="L43" s="6"/>
    </row>
    <row r="44" spans="2:12">
      <c r="B44" s="64"/>
      <c r="C44" s="7"/>
      <c r="D44" t="s">
        <v>9</v>
      </c>
      <c r="E44">
        <v>4</v>
      </c>
      <c r="F44" s="8" t="s">
        <v>261</v>
      </c>
      <c r="H44" s="64"/>
      <c r="I44" s="7"/>
      <c r="J44" t="s">
        <v>9</v>
      </c>
      <c r="K44">
        <v>5</v>
      </c>
      <c r="L44" s="8" t="s">
        <v>262</v>
      </c>
    </row>
    <row r="45" spans="2:12">
      <c r="B45" s="64"/>
      <c r="C45" s="7"/>
      <c r="D45" s="5" t="s">
        <v>11</v>
      </c>
      <c r="E45" s="5">
        <v>5</v>
      </c>
      <c r="F45" s="6" t="s">
        <v>263</v>
      </c>
      <c r="H45" s="64"/>
      <c r="I45" s="7"/>
      <c r="J45" s="5" t="s">
        <v>11</v>
      </c>
      <c r="K45" s="5"/>
      <c r="L45" s="6"/>
    </row>
    <row r="46" spans="2:12">
      <c r="B46" s="64"/>
      <c r="C46" s="7"/>
      <c r="D46" t="s">
        <v>14</v>
      </c>
      <c r="E46">
        <v>3</v>
      </c>
      <c r="F46" s="8" t="s">
        <v>264</v>
      </c>
      <c r="H46" s="64"/>
      <c r="I46" s="7"/>
      <c r="J46" t="s">
        <v>14</v>
      </c>
      <c r="K46">
        <v>1</v>
      </c>
      <c r="L46" s="8" t="s">
        <v>265</v>
      </c>
    </row>
    <row r="47" spans="2:12">
      <c r="B47" s="64"/>
      <c r="C47" s="7"/>
      <c r="D47" s="5" t="s">
        <v>16</v>
      </c>
      <c r="E47" s="5">
        <v>4</v>
      </c>
      <c r="F47" s="6" t="s">
        <v>266</v>
      </c>
      <c r="H47" s="64"/>
      <c r="I47" s="7"/>
      <c r="J47" s="5" t="s">
        <v>16</v>
      </c>
      <c r="K47" s="5"/>
      <c r="L47" s="6"/>
    </row>
    <row r="48" spans="2:12">
      <c r="B48" s="64"/>
      <c r="C48" s="7"/>
      <c r="D48" t="s">
        <v>18</v>
      </c>
      <c r="F48" s="8"/>
      <c r="H48" s="64"/>
      <c r="I48" s="7"/>
      <c r="J48" t="s">
        <v>18</v>
      </c>
      <c r="L48" s="8"/>
    </row>
    <row r="49" spans="2:12">
      <c r="B49" s="64"/>
      <c r="C49" s="7"/>
      <c r="D49" s="5" t="s">
        <v>19</v>
      </c>
      <c r="E49" s="5"/>
      <c r="F49" s="6"/>
      <c r="H49" s="64"/>
      <c r="I49" s="7"/>
      <c r="J49" s="5" t="s">
        <v>19</v>
      </c>
      <c r="K49" s="5"/>
      <c r="L49" s="6"/>
    </row>
    <row r="50" spans="2:12">
      <c r="B50" s="64"/>
      <c r="C50" s="9"/>
      <c r="D50" s="10"/>
      <c r="E50" s="10">
        <f>SUM(E43:E49)</f>
        <v>20</v>
      </c>
      <c r="F50" s="11"/>
      <c r="H50" s="64"/>
      <c r="I50" s="9"/>
      <c r="J50" s="10"/>
      <c r="K50" s="10">
        <f>SUM(K43:K49)</f>
        <v>6</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D979B-95C9-4A67-B58D-E9DAB144DE39}">
  <dimension ref="B2:L50"/>
  <sheetViews>
    <sheetView topLeftCell="A9" workbookViewId="0">
      <selection activeCell="F20" sqref="F20"/>
    </sheetView>
  </sheetViews>
  <sheetFormatPr defaultColWidth="8.85546875" defaultRowHeight="15"/>
  <cols>
    <col min="4" max="4" width="11.42578125" bestFit="1" customWidth="1"/>
    <col min="6" max="6" width="76.42578125" customWidth="1"/>
    <col min="10" max="10" width="11.42578125" bestFit="1" customWidth="1"/>
    <col min="12" max="12" width="92.28515625" customWidth="1"/>
  </cols>
  <sheetData>
    <row r="2" spans="2:12">
      <c r="B2" s="64" t="s">
        <v>0</v>
      </c>
      <c r="C2" s="1" t="s">
        <v>1</v>
      </c>
      <c r="D2" s="2" t="s">
        <v>2</v>
      </c>
      <c r="E2" s="2" t="s">
        <v>3</v>
      </c>
      <c r="F2" s="3" t="s">
        <v>4</v>
      </c>
      <c r="H2" s="64" t="s">
        <v>5</v>
      </c>
      <c r="I2" s="1" t="s">
        <v>6</v>
      </c>
      <c r="J2" s="2" t="s">
        <v>2</v>
      </c>
      <c r="K2" s="2" t="s">
        <v>3</v>
      </c>
      <c r="L2" s="3" t="s">
        <v>4</v>
      </c>
    </row>
    <row r="3" spans="2:12">
      <c r="B3" s="64"/>
      <c r="C3" s="4"/>
      <c r="D3" s="5" t="s">
        <v>7</v>
      </c>
      <c r="E3" s="5">
        <v>9</v>
      </c>
      <c r="F3" s="6" t="s">
        <v>267</v>
      </c>
      <c r="H3" s="64"/>
      <c r="I3" s="4"/>
      <c r="J3" s="5" t="s">
        <v>7</v>
      </c>
      <c r="K3" s="5">
        <v>3</v>
      </c>
      <c r="L3" s="6" t="s">
        <v>268</v>
      </c>
    </row>
    <row r="4" spans="2:12">
      <c r="B4" s="64"/>
      <c r="C4" s="7"/>
      <c r="D4" t="s">
        <v>9</v>
      </c>
      <c r="E4">
        <v>8</v>
      </c>
      <c r="F4" s="8" t="s">
        <v>269</v>
      </c>
      <c r="H4" s="64"/>
      <c r="I4" s="7"/>
      <c r="J4" t="s">
        <v>9</v>
      </c>
      <c r="K4">
        <v>1</v>
      </c>
      <c r="L4" s="8" t="s">
        <v>270</v>
      </c>
    </row>
    <row r="5" spans="2:12">
      <c r="B5" s="64"/>
      <c r="C5" s="7"/>
      <c r="D5" s="5" t="s">
        <v>11</v>
      </c>
      <c r="E5" s="5">
        <v>8.5</v>
      </c>
      <c r="F5" s="6" t="s">
        <v>271</v>
      </c>
      <c r="H5" s="64"/>
      <c r="I5" s="7"/>
      <c r="J5" s="5" t="s">
        <v>11</v>
      </c>
      <c r="K5" s="5">
        <v>1.5</v>
      </c>
      <c r="L5" s="6" t="s">
        <v>272</v>
      </c>
    </row>
    <row r="6" spans="2:12">
      <c r="B6" s="64"/>
      <c r="C6" s="7"/>
      <c r="D6" t="s">
        <v>14</v>
      </c>
      <c r="E6">
        <v>3.5</v>
      </c>
      <c r="F6" s="8" t="s">
        <v>273</v>
      </c>
      <c r="H6" s="64"/>
      <c r="I6" s="7"/>
      <c r="J6" t="s">
        <v>14</v>
      </c>
      <c r="K6">
        <v>3.5</v>
      </c>
      <c r="L6" s="8" t="s">
        <v>274</v>
      </c>
    </row>
    <row r="7" spans="2:12">
      <c r="B7" s="64"/>
      <c r="C7" s="7"/>
      <c r="D7" s="5" t="s">
        <v>16</v>
      </c>
      <c r="E7" s="5">
        <v>3</v>
      </c>
      <c r="F7" s="6" t="s">
        <v>275</v>
      </c>
      <c r="H7" s="64"/>
      <c r="I7" s="7"/>
      <c r="J7" s="5" t="s">
        <v>16</v>
      </c>
      <c r="K7" s="5">
        <v>4</v>
      </c>
      <c r="L7" s="6" t="s">
        <v>276</v>
      </c>
    </row>
    <row r="8" spans="2:12">
      <c r="B8" s="64"/>
      <c r="C8" s="7"/>
      <c r="D8" t="s">
        <v>18</v>
      </c>
      <c r="F8" s="8"/>
      <c r="H8" s="64"/>
      <c r="I8" s="7"/>
      <c r="J8" t="s">
        <v>18</v>
      </c>
      <c r="L8" s="8"/>
    </row>
    <row r="9" spans="2:12">
      <c r="B9" s="64"/>
      <c r="C9" s="7"/>
      <c r="D9" s="5" t="s">
        <v>19</v>
      </c>
      <c r="E9" s="5">
        <v>9</v>
      </c>
      <c r="F9" s="6" t="s">
        <v>277</v>
      </c>
      <c r="H9" s="64"/>
      <c r="I9" s="7"/>
      <c r="J9" s="5" t="s">
        <v>19</v>
      </c>
      <c r="K9" s="5"/>
      <c r="L9" s="6"/>
    </row>
    <row r="10" spans="2:12">
      <c r="B10" s="64"/>
      <c r="C10" s="9"/>
      <c r="D10" s="10"/>
      <c r="E10" s="10">
        <v>40</v>
      </c>
      <c r="F10" s="11"/>
      <c r="H10" s="64"/>
      <c r="I10" s="9"/>
      <c r="J10" s="10"/>
      <c r="K10" s="10">
        <f>SUM(K3:K9)</f>
        <v>13</v>
      </c>
      <c r="L10" s="11"/>
    </row>
    <row r="12" spans="2:12">
      <c r="B12" s="64" t="s">
        <v>22</v>
      </c>
      <c r="C12" s="1" t="s">
        <v>23</v>
      </c>
      <c r="D12" s="2" t="s">
        <v>2</v>
      </c>
      <c r="E12" s="2" t="s">
        <v>3</v>
      </c>
      <c r="F12" s="3" t="s">
        <v>4</v>
      </c>
      <c r="H12" s="64" t="s">
        <v>24</v>
      </c>
      <c r="I12" s="1" t="s">
        <v>25</v>
      </c>
      <c r="J12" s="2" t="s">
        <v>2</v>
      </c>
      <c r="K12" s="2" t="s">
        <v>3</v>
      </c>
      <c r="L12" s="3" t="s">
        <v>4</v>
      </c>
    </row>
    <row r="13" spans="2:12">
      <c r="B13" s="64"/>
      <c r="C13" s="4"/>
      <c r="D13" s="5" t="s">
        <v>7</v>
      </c>
      <c r="E13" s="5">
        <v>4</v>
      </c>
      <c r="F13" s="6" t="s">
        <v>278</v>
      </c>
      <c r="H13" s="64"/>
      <c r="I13" s="4"/>
      <c r="J13" s="5" t="s">
        <v>7</v>
      </c>
      <c r="K13" s="5">
        <v>3</v>
      </c>
      <c r="L13" s="6" t="s">
        <v>279</v>
      </c>
    </row>
    <row r="14" spans="2:12">
      <c r="B14" s="64"/>
      <c r="C14" s="7"/>
      <c r="D14" t="s">
        <v>9</v>
      </c>
      <c r="E14">
        <v>3</v>
      </c>
      <c r="F14" s="8" t="s">
        <v>280</v>
      </c>
      <c r="G14" t="s">
        <v>26</v>
      </c>
      <c r="H14" s="64"/>
      <c r="I14" s="7"/>
      <c r="J14" t="s">
        <v>9</v>
      </c>
      <c r="K14">
        <v>1</v>
      </c>
      <c r="L14" s="8" t="s">
        <v>281</v>
      </c>
    </row>
    <row r="15" spans="2:12">
      <c r="B15" s="64"/>
      <c r="C15" s="7"/>
      <c r="D15" s="5" t="s">
        <v>11</v>
      </c>
      <c r="E15" s="5">
        <v>5.5</v>
      </c>
      <c r="F15" s="6" t="s">
        <v>282</v>
      </c>
      <c r="H15" s="64"/>
      <c r="I15" s="7"/>
      <c r="J15" s="5" t="s">
        <v>11</v>
      </c>
      <c r="K15" s="5">
        <v>2</v>
      </c>
      <c r="L15" s="6" t="s">
        <v>283</v>
      </c>
    </row>
    <row r="16" spans="2:12">
      <c r="B16" s="64"/>
      <c r="C16" s="7"/>
      <c r="D16" t="s">
        <v>14</v>
      </c>
      <c r="E16">
        <v>3</v>
      </c>
      <c r="F16" s="8" t="s">
        <v>284</v>
      </c>
      <c r="H16" s="64"/>
      <c r="I16" s="7"/>
      <c r="J16" t="s">
        <v>14</v>
      </c>
      <c r="K16">
        <v>3</v>
      </c>
      <c r="L16" s="8" t="s">
        <v>285</v>
      </c>
    </row>
    <row r="17" spans="2:12">
      <c r="B17" s="64"/>
      <c r="C17" s="7"/>
      <c r="D17" s="5" t="s">
        <v>16</v>
      </c>
      <c r="E17" s="5">
        <v>2</v>
      </c>
      <c r="F17" s="25" t="s">
        <v>286</v>
      </c>
      <c r="H17" s="64"/>
      <c r="I17" s="7"/>
      <c r="J17" s="5" t="s">
        <v>16</v>
      </c>
      <c r="K17" s="5">
        <v>2</v>
      </c>
      <c r="L17" s="6" t="s">
        <v>287</v>
      </c>
    </row>
    <row r="18" spans="2:12">
      <c r="B18" s="64"/>
      <c r="C18" s="7"/>
      <c r="D18" t="s">
        <v>18</v>
      </c>
      <c r="F18" s="26"/>
      <c r="H18" s="64"/>
      <c r="I18" s="7"/>
      <c r="J18" t="s">
        <v>18</v>
      </c>
      <c r="K18">
        <v>4</v>
      </c>
      <c r="L18" s="8" t="s">
        <v>288</v>
      </c>
    </row>
    <row r="19" spans="2:12">
      <c r="B19" s="64"/>
      <c r="C19" s="7"/>
      <c r="D19" s="5" t="s">
        <v>19</v>
      </c>
      <c r="E19" s="5"/>
      <c r="F19" s="6"/>
      <c r="H19" s="64"/>
      <c r="I19" s="7"/>
      <c r="J19" s="5" t="s">
        <v>19</v>
      </c>
      <c r="K19" s="5">
        <v>2</v>
      </c>
      <c r="L19" s="6" t="s">
        <v>289</v>
      </c>
    </row>
    <row r="20" spans="2:12">
      <c r="B20" s="64"/>
      <c r="C20" s="9"/>
      <c r="D20" s="10"/>
      <c r="E20" s="10">
        <f>SUM(E13:E19)</f>
        <v>17.5</v>
      </c>
      <c r="F20" s="11" t="s">
        <v>290</v>
      </c>
      <c r="H20" s="64"/>
      <c r="I20" s="9"/>
      <c r="J20" s="10"/>
      <c r="K20" s="10">
        <f>SUM(K13:K19)</f>
        <v>17</v>
      </c>
      <c r="L20" s="11"/>
    </row>
    <row r="22" spans="2:12">
      <c r="B22" s="64" t="s">
        <v>27</v>
      </c>
      <c r="C22" s="1" t="s">
        <v>28</v>
      </c>
      <c r="D22" s="2" t="s">
        <v>2</v>
      </c>
      <c r="E22" s="2" t="s">
        <v>3</v>
      </c>
      <c r="F22" s="3" t="s">
        <v>4</v>
      </c>
      <c r="H22" s="64" t="s">
        <v>29</v>
      </c>
      <c r="I22" s="1" t="s">
        <v>30</v>
      </c>
      <c r="J22" s="2" t="s">
        <v>2</v>
      </c>
      <c r="K22" s="2" t="s">
        <v>3</v>
      </c>
      <c r="L22" s="3" t="s">
        <v>4</v>
      </c>
    </row>
    <row r="23" spans="2:12">
      <c r="B23" s="64"/>
      <c r="C23" s="4"/>
      <c r="D23" s="5" t="s">
        <v>7</v>
      </c>
      <c r="E23" s="5"/>
      <c r="F23" s="6"/>
      <c r="H23" s="64"/>
      <c r="I23" s="4"/>
      <c r="J23" s="5" t="s">
        <v>7</v>
      </c>
      <c r="K23" s="5">
        <v>5</v>
      </c>
      <c r="L23" s="6" t="s">
        <v>291</v>
      </c>
    </row>
    <row r="24" spans="2:12">
      <c r="B24" s="64"/>
      <c r="C24" s="7"/>
      <c r="D24" t="s">
        <v>9</v>
      </c>
      <c r="E24">
        <v>2</v>
      </c>
      <c r="F24" s="8" t="s">
        <v>292</v>
      </c>
      <c r="H24" s="64"/>
      <c r="I24" s="7"/>
      <c r="J24" t="s">
        <v>9</v>
      </c>
      <c r="K24">
        <v>2</v>
      </c>
      <c r="L24" s="8" t="s">
        <v>293</v>
      </c>
    </row>
    <row r="25" spans="2:12">
      <c r="B25" s="64"/>
      <c r="C25" s="7"/>
      <c r="D25" s="5" t="s">
        <v>11</v>
      </c>
      <c r="E25" s="5">
        <v>2</v>
      </c>
      <c r="F25" s="6" t="s">
        <v>294</v>
      </c>
      <c r="H25" s="64"/>
      <c r="I25" s="7"/>
      <c r="J25" s="5" t="s">
        <v>11</v>
      </c>
      <c r="K25" s="5"/>
      <c r="L25" s="6"/>
    </row>
    <row r="26" spans="2:12">
      <c r="B26" s="64"/>
      <c r="C26" s="7"/>
      <c r="D26" t="s">
        <v>14</v>
      </c>
      <c r="F26" s="8" t="s">
        <v>295</v>
      </c>
      <c r="H26" s="64"/>
      <c r="I26" s="7"/>
      <c r="J26" t="s">
        <v>14</v>
      </c>
      <c r="K26">
        <v>1</v>
      </c>
      <c r="L26" s="8" t="s">
        <v>296</v>
      </c>
    </row>
    <row r="27" spans="2:12">
      <c r="B27" s="64"/>
      <c r="C27" s="7"/>
      <c r="D27" s="5" t="s">
        <v>16</v>
      </c>
      <c r="E27" s="5"/>
      <c r="F27" s="6" t="s">
        <v>297</v>
      </c>
      <c r="H27" s="64"/>
      <c r="I27" s="7"/>
      <c r="J27" s="5" t="s">
        <v>16</v>
      </c>
      <c r="K27" s="5">
        <v>2</v>
      </c>
      <c r="L27" s="6" t="s">
        <v>298</v>
      </c>
    </row>
    <row r="28" spans="2:12">
      <c r="B28" s="64"/>
      <c r="C28" s="7"/>
      <c r="D28" t="s">
        <v>18</v>
      </c>
      <c r="F28" s="8"/>
      <c r="H28" s="64"/>
      <c r="I28" s="7"/>
      <c r="J28" t="s">
        <v>18</v>
      </c>
      <c r="L28" s="8"/>
    </row>
    <row r="29" spans="2:12">
      <c r="B29" s="64"/>
      <c r="C29" s="7"/>
      <c r="D29" s="5" t="s">
        <v>19</v>
      </c>
      <c r="E29" s="5"/>
      <c r="F29" s="6"/>
      <c r="H29" s="64"/>
      <c r="I29" s="7"/>
      <c r="J29" s="5" t="s">
        <v>19</v>
      </c>
      <c r="K29" s="5"/>
      <c r="L29" s="6" t="s">
        <v>299</v>
      </c>
    </row>
    <row r="30" spans="2:12">
      <c r="B30" s="64"/>
      <c r="C30" s="9"/>
      <c r="D30" s="10"/>
      <c r="E30" s="10">
        <f>SUM(E23:E29)</f>
        <v>4</v>
      </c>
      <c r="F30" s="11"/>
      <c r="H30" s="64"/>
      <c r="I30" s="9"/>
      <c r="J30" s="10"/>
      <c r="K30" s="10">
        <f>SUM(K23:K29)</f>
        <v>10</v>
      </c>
      <c r="L30" s="11"/>
    </row>
    <row r="32" spans="2:12">
      <c r="B32" s="64" t="s">
        <v>31</v>
      </c>
      <c r="C32" s="1" t="s">
        <v>6</v>
      </c>
      <c r="D32" s="2" t="s">
        <v>2</v>
      </c>
      <c r="E32" s="2" t="s">
        <v>3</v>
      </c>
      <c r="F32" s="3" t="s">
        <v>4</v>
      </c>
      <c r="H32" s="64" t="s">
        <v>32</v>
      </c>
      <c r="I32" s="1" t="s">
        <v>33</v>
      </c>
      <c r="J32" s="2" t="s">
        <v>2</v>
      </c>
      <c r="K32" s="2" t="s">
        <v>3</v>
      </c>
      <c r="L32" s="3" t="s">
        <v>4</v>
      </c>
    </row>
    <row r="33" spans="2:12">
      <c r="B33" s="64"/>
      <c r="C33" s="4"/>
      <c r="D33" s="5" t="s">
        <v>7</v>
      </c>
      <c r="E33" s="5">
        <v>9</v>
      </c>
      <c r="F33" s="6" t="s">
        <v>300</v>
      </c>
      <c r="H33" s="64"/>
      <c r="I33" s="4"/>
      <c r="J33" s="5" t="s">
        <v>7</v>
      </c>
      <c r="K33" s="5">
        <v>3.5</v>
      </c>
      <c r="L33" s="6" t="s">
        <v>301</v>
      </c>
    </row>
    <row r="34" spans="2:12" ht="15.95">
      <c r="B34" s="64"/>
      <c r="C34" s="7"/>
      <c r="D34" t="s">
        <v>9</v>
      </c>
      <c r="E34">
        <v>3</v>
      </c>
      <c r="F34" s="14" t="s">
        <v>302</v>
      </c>
      <c r="H34" s="64"/>
      <c r="I34" s="7"/>
      <c r="J34" t="s">
        <v>9</v>
      </c>
      <c r="K34">
        <v>3.5</v>
      </c>
      <c r="L34" s="8" t="s">
        <v>303</v>
      </c>
    </row>
    <row r="35" spans="2:12" ht="12" customHeight="1">
      <c r="B35" s="64"/>
      <c r="C35" s="7"/>
      <c r="D35" s="5" t="s">
        <v>11</v>
      </c>
      <c r="E35" s="5">
        <v>3</v>
      </c>
      <c r="F35" s="15" t="s">
        <v>304</v>
      </c>
      <c r="H35" s="64"/>
      <c r="I35" s="7"/>
      <c r="J35" s="5" t="s">
        <v>11</v>
      </c>
      <c r="K35" s="5">
        <v>2</v>
      </c>
      <c r="L35" s="6" t="s">
        <v>305</v>
      </c>
    </row>
    <row r="36" spans="2:12">
      <c r="B36" s="64"/>
      <c r="C36" s="7"/>
      <c r="D36" t="s">
        <v>14</v>
      </c>
      <c r="E36">
        <v>1</v>
      </c>
      <c r="F36" s="16" t="s">
        <v>306</v>
      </c>
      <c r="H36" s="64"/>
      <c r="I36" s="7"/>
      <c r="J36" t="s">
        <v>14</v>
      </c>
      <c r="K36">
        <v>2</v>
      </c>
      <c r="L36" s="8" t="s">
        <v>307</v>
      </c>
    </row>
    <row r="37" spans="2:12">
      <c r="B37" s="64"/>
      <c r="C37" s="7"/>
      <c r="D37" s="5" t="s">
        <v>16</v>
      </c>
      <c r="E37" s="5">
        <v>7</v>
      </c>
      <c r="F37" s="17" t="s">
        <v>308</v>
      </c>
      <c r="H37" s="64"/>
      <c r="I37" s="7"/>
      <c r="J37" s="5" t="s">
        <v>16</v>
      </c>
      <c r="K37" s="5"/>
      <c r="L37" s="6"/>
    </row>
    <row r="38" spans="2:12">
      <c r="B38" s="64"/>
      <c r="C38" s="7"/>
      <c r="D38" t="s">
        <v>18</v>
      </c>
      <c r="E38">
        <v>2.5</v>
      </c>
      <c r="F38" s="8" t="s">
        <v>309</v>
      </c>
      <c r="H38" s="64"/>
      <c r="I38" s="7"/>
      <c r="J38" t="s">
        <v>18</v>
      </c>
      <c r="L38" s="8"/>
    </row>
    <row r="39" spans="2:12">
      <c r="B39" s="64"/>
      <c r="C39" s="7"/>
      <c r="D39" s="5" t="s">
        <v>19</v>
      </c>
      <c r="E39" s="5">
        <v>3</v>
      </c>
      <c r="F39" s="6" t="s">
        <v>310</v>
      </c>
      <c r="H39" s="64"/>
      <c r="I39" s="7"/>
      <c r="J39" s="5" t="s">
        <v>19</v>
      </c>
      <c r="K39" s="5">
        <v>5</v>
      </c>
      <c r="L39" s="6" t="s">
        <v>311</v>
      </c>
    </row>
    <row r="40" spans="2:12">
      <c r="B40" s="64"/>
      <c r="C40" s="9"/>
      <c r="D40" s="10"/>
      <c r="E40" s="10">
        <f>SUM(E33:E39)</f>
        <v>28.5</v>
      </c>
      <c r="F40" s="11"/>
      <c r="H40" s="64"/>
      <c r="I40" s="9"/>
      <c r="J40" s="10"/>
      <c r="K40" s="10">
        <f>SUM(K33:K39)</f>
        <v>16</v>
      </c>
      <c r="L40" s="11"/>
    </row>
    <row r="42" spans="2:12">
      <c r="B42" s="64" t="s">
        <v>40</v>
      </c>
      <c r="C42" s="1" t="s">
        <v>41</v>
      </c>
      <c r="D42" s="2" t="s">
        <v>2</v>
      </c>
      <c r="E42" s="2" t="s">
        <v>3</v>
      </c>
      <c r="F42" s="3" t="s">
        <v>4</v>
      </c>
      <c r="H42" s="64" t="s">
        <v>42</v>
      </c>
      <c r="I42" s="1" t="s">
        <v>43</v>
      </c>
      <c r="J42" s="2" t="s">
        <v>2</v>
      </c>
      <c r="K42" s="2" t="s">
        <v>3</v>
      </c>
      <c r="L42" s="3" t="s">
        <v>4</v>
      </c>
    </row>
    <row r="43" spans="2:12">
      <c r="B43" s="64"/>
      <c r="C43" s="4"/>
      <c r="D43" s="5" t="s">
        <v>7</v>
      </c>
      <c r="E43" s="5">
        <v>4</v>
      </c>
      <c r="F43" s="6" t="s">
        <v>312</v>
      </c>
      <c r="H43" s="64"/>
      <c r="I43" s="4"/>
      <c r="J43" s="5" t="s">
        <v>7</v>
      </c>
      <c r="K43" s="5">
        <v>3</v>
      </c>
      <c r="L43" s="6" t="s">
        <v>313</v>
      </c>
    </row>
    <row r="44" spans="2:12">
      <c r="B44" s="64"/>
      <c r="C44" s="7"/>
      <c r="D44" t="s">
        <v>9</v>
      </c>
      <c r="E44">
        <v>1</v>
      </c>
      <c r="F44" s="8" t="s">
        <v>314</v>
      </c>
      <c r="H44" s="64"/>
      <c r="I44" s="7"/>
      <c r="J44" t="s">
        <v>9</v>
      </c>
      <c r="K44">
        <v>1</v>
      </c>
      <c r="L44" s="8" t="s">
        <v>315</v>
      </c>
    </row>
    <row r="45" spans="2:12">
      <c r="B45" s="64"/>
      <c r="C45" s="7"/>
      <c r="D45" s="5" t="s">
        <v>11</v>
      </c>
      <c r="E45" s="5">
        <v>6</v>
      </c>
      <c r="F45" s="6" t="s">
        <v>316</v>
      </c>
      <c r="H45" s="64"/>
      <c r="I45" s="7"/>
      <c r="J45" s="5" t="s">
        <v>11</v>
      </c>
      <c r="K45" s="5">
        <v>6</v>
      </c>
      <c r="L45" s="6" t="s">
        <v>317</v>
      </c>
    </row>
    <row r="46" spans="2:12">
      <c r="B46" s="64"/>
      <c r="C46" s="7"/>
      <c r="D46" t="s">
        <v>14</v>
      </c>
      <c r="E46">
        <v>3</v>
      </c>
      <c r="F46" s="8" t="s">
        <v>318</v>
      </c>
      <c r="H46" s="64"/>
      <c r="I46" s="7"/>
      <c r="J46" t="s">
        <v>14</v>
      </c>
      <c r="K46">
        <v>3</v>
      </c>
      <c r="L46" s="8" t="s">
        <v>319</v>
      </c>
    </row>
    <row r="47" spans="2:12" ht="32.1">
      <c r="B47" s="64"/>
      <c r="C47" s="7"/>
      <c r="D47" s="5" t="s">
        <v>16</v>
      </c>
      <c r="E47" s="5">
        <v>4</v>
      </c>
      <c r="F47" s="20" t="s">
        <v>320</v>
      </c>
      <c r="H47" s="64"/>
      <c r="I47" s="7"/>
      <c r="J47" s="5" t="s">
        <v>16</v>
      </c>
      <c r="K47" s="5"/>
      <c r="L47" s="6"/>
    </row>
    <row r="48" spans="2:12">
      <c r="B48" s="64"/>
      <c r="C48" s="7"/>
      <c r="D48" t="s">
        <v>18</v>
      </c>
      <c r="F48" s="8"/>
      <c r="H48" s="64"/>
      <c r="I48" s="7"/>
      <c r="J48" t="s">
        <v>18</v>
      </c>
      <c r="K48">
        <v>3</v>
      </c>
      <c r="L48" s="8" t="s">
        <v>321</v>
      </c>
    </row>
    <row r="49" spans="2:12">
      <c r="B49" s="64"/>
      <c r="C49" s="7"/>
      <c r="D49" s="5" t="s">
        <v>19</v>
      </c>
      <c r="E49" s="5">
        <v>5</v>
      </c>
      <c r="F49" s="6" t="s">
        <v>322</v>
      </c>
      <c r="H49" s="64"/>
      <c r="I49" s="7"/>
      <c r="J49" s="5" t="s">
        <v>19</v>
      </c>
      <c r="K49" s="5"/>
      <c r="L49" s="6"/>
    </row>
    <row r="50" spans="2:12">
      <c r="B50" s="64"/>
      <c r="C50" s="9"/>
      <c r="D50" s="10"/>
      <c r="E50" s="10">
        <f>SUM(E43:E49)</f>
        <v>23</v>
      </c>
      <c r="F50" s="11"/>
      <c r="H50" s="64"/>
      <c r="I50" s="9"/>
      <c r="J50" s="10"/>
      <c r="K50" s="10">
        <f>SUM(K43:K49)</f>
        <v>16</v>
      </c>
      <c r="L50" s="11"/>
    </row>
  </sheetData>
  <mergeCells count="10">
    <mergeCell ref="B32:B40"/>
    <mergeCell ref="H32:H40"/>
    <mergeCell ref="B42:B50"/>
    <mergeCell ref="H42:H50"/>
    <mergeCell ref="B2:B10"/>
    <mergeCell ref="H2:H10"/>
    <mergeCell ref="B12:B20"/>
    <mergeCell ref="H12:H20"/>
    <mergeCell ref="B22:B30"/>
    <mergeCell ref="H22:H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Emily Williams</cp:lastModifiedBy>
  <cp:revision/>
  <dcterms:created xsi:type="dcterms:W3CDTF">2024-01-09T00:23:54Z</dcterms:created>
  <dcterms:modified xsi:type="dcterms:W3CDTF">2024-11-18T08:37:09Z</dcterms:modified>
  <cp:category/>
  <cp:contentStatus/>
</cp:coreProperties>
</file>